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170" windowHeight="6450" firstSheet="9" activeTab="13"/>
  </bookViews>
  <sheets>
    <sheet name="Calculus" sheetId="1" r:id="rId1"/>
    <sheet name="DMS" sheetId="2" r:id="rId2"/>
    <sheet name="Linear Algebra" sheetId="3" r:id="rId3"/>
    <sheet name="Modern Algebra" sheetId="4" r:id="rId4"/>
    <sheet name="Numerical Analysis" sheetId="5" r:id="rId5"/>
    <sheet name="Prob  Stastics" sheetId="6" r:id="rId6"/>
    <sheet name="Advanced Analysis" sheetId="7" r:id="rId7"/>
    <sheet name="Analysis II" sheetId="8" r:id="rId8"/>
    <sheet name="Complex Analysis" sheetId="9" r:id="rId9"/>
    <sheet name="Integral Transformation" sheetId="10" r:id="rId10"/>
    <sheet name="Linear Programming" sheetId="11" r:id="rId11"/>
    <sheet name="PDE&amp;SDE" sheetId="12" r:id="rId12"/>
    <sheet name="Analysis I" sheetId="13" r:id="rId13"/>
    <sheet name="ODE" sheetId="14" r:id="rId14"/>
  </sheets>
  <calcPr calcId="162913"/>
</workbook>
</file>

<file path=xl/calcChain.xml><?xml version="1.0" encoding="utf-8"?>
<calcChain xmlns="http://schemas.openxmlformats.org/spreadsheetml/2006/main">
  <c r="V16" i="13" l="1"/>
  <c r="V17" i="13" s="1"/>
  <c r="U16" i="13"/>
  <c r="U17" i="13" s="1"/>
  <c r="T16" i="13"/>
  <c r="T17" i="13" s="1"/>
  <c r="S16" i="13"/>
  <c r="S17" i="13" s="1"/>
  <c r="R16" i="13"/>
  <c r="R17" i="13" s="1"/>
  <c r="Q16" i="13"/>
  <c r="Q17" i="13" s="1"/>
  <c r="P16" i="13"/>
  <c r="P17" i="13" s="1"/>
  <c r="O16" i="13"/>
  <c r="O17" i="13" s="1"/>
  <c r="N16" i="13"/>
  <c r="N17" i="13" s="1"/>
  <c r="M16" i="13"/>
  <c r="M17" i="13" s="1"/>
  <c r="L16" i="13"/>
  <c r="L17" i="13" s="1"/>
  <c r="K16" i="13"/>
  <c r="K17" i="13" s="1"/>
  <c r="J16" i="13"/>
  <c r="J17" i="13" s="1"/>
  <c r="I16" i="13"/>
  <c r="I17" i="13" s="1"/>
  <c r="H16" i="13"/>
  <c r="H17" i="13" s="1"/>
  <c r="F12" i="13"/>
  <c r="D12" i="13"/>
  <c r="F10" i="13"/>
  <c r="F11" i="13" s="1"/>
  <c r="D10" i="13"/>
  <c r="D11" i="13" s="1"/>
  <c r="H6" i="13"/>
  <c r="H5" i="13"/>
  <c r="H7" i="13" s="1"/>
  <c r="W14" i="14"/>
  <c r="W15" i="14" s="1"/>
  <c r="V14" i="14"/>
  <c r="V15" i="14" s="1"/>
  <c r="U14" i="14"/>
  <c r="U15" i="14" s="1"/>
  <c r="T14" i="14"/>
  <c r="T15" i="14" s="1"/>
  <c r="S14" i="14"/>
  <c r="S15" i="14" s="1"/>
  <c r="R14" i="14"/>
  <c r="R15" i="14" s="1"/>
  <c r="Q14" i="14"/>
  <c r="Q15" i="14" s="1"/>
  <c r="P14" i="14"/>
  <c r="P15" i="14" s="1"/>
  <c r="O14" i="14"/>
  <c r="O15" i="14" s="1"/>
  <c r="N14" i="14"/>
  <c r="N15" i="14" s="1"/>
  <c r="M14" i="14"/>
  <c r="M15" i="14" s="1"/>
  <c r="L14" i="14"/>
  <c r="L15" i="14" s="1"/>
  <c r="K14" i="14"/>
  <c r="K15" i="14" s="1"/>
  <c r="J14" i="14"/>
  <c r="J15" i="14" s="1"/>
  <c r="I14" i="14"/>
  <c r="I15" i="14" s="1"/>
  <c r="H14" i="14"/>
  <c r="H15" i="14" s="1"/>
  <c r="F12" i="14"/>
  <c r="D12" i="14"/>
  <c r="F10" i="14"/>
  <c r="F11" i="14" s="1"/>
  <c r="D10" i="14"/>
  <c r="D11" i="14" s="1"/>
  <c r="H7" i="14"/>
  <c r="V16" i="12"/>
  <c r="V17" i="12" s="1"/>
  <c r="U16" i="12"/>
  <c r="U17" i="12" s="1"/>
  <c r="T16" i="12"/>
  <c r="T17" i="12" s="1"/>
  <c r="S16" i="12"/>
  <c r="S17" i="12" s="1"/>
  <c r="R16" i="12"/>
  <c r="R17" i="12" s="1"/>
  <c r="Q16" i="12"/>
  <c r="Q17" i="12" s="1"/>
  <c r="P16" i="12"/>
  <c r="P17" i="12" s="1"/>
  <c r="O16" i="12"/>
  <c r="O17" i="12" s="1"/>
  <c r="N16" i="12"/>
  <c r="N17" i="12" s="1"/>
  <c r="M16" i="12"/>
  <c r="M17" i="12" s="1"/>
  <c r="L16" i="12"/>
  <c r="L17" i="12" s="1"/>
  <c r="K16" i="12"/>
  <c r="K17" i="12" s="1"/>
  <c r="J16" i="12"/>
  <c r="J17" i="12" s="1"/>
  <c r="I16" i="12"/>
  <c r="I17" i="12" s="1"/>
  <c r="H16" i="12"/>
  <c r="H17" i="12" s="1"/>
  <c r="F12" i="12"/>
  <c r="D12" i="12"/>
  <c r="D11" i="12"/>
  <c r="F10" i="12"/>
  <c r="F11" i="12" s="1"/>
  <c r="D10" i="12"/>
  <c r="H6" i="12"/>
  <c r="H5" i="12"/>
  <c r="H7" i="12" s="1"/>
  <c r="V16" i="11"/>
  <c r="V17" i="11" s="1"/>
  <c r="U16" i="11"/>
  <c r="U17" i="11" s="1"/>
  <c r="T16" i="11"/>
  <c r="T17" i="11" s="1"/>
  <c r="S16" i="11"/>
  <c r="S17" i="11" s="1"/>
  <c r="R16" i="11"/>
  <c r="R17" i="11" s="1"/>
  <c r="Q16" i="11"/>
  <c r="Q17" i="11" s="1"/>
  <c r="P16" i="11"/>
  <c r="P17" i="11" s="1"/>
  <c r="O16" i="11"/>
  <c r="O17" i="11" s="1"/>
  <c r="N16" i="11"/>
  <c r="N17" i="11" s="1"/>
  <c r="M16" i="11"/>
  <c r="M17" i="11" s="1"/>
  <c r="L16" i="11"/>
  <c r="L17" i="11" s="1"/>
  <c r="K16" i="11"/>
  <c r="K17" i="11" s="1"/>
  <c r="J16" i="11"/>
  <c r="J17" i="11" s="1"/>
  <c r="I16" i="11"/>
  <c r="I17" i="11" s="1"/>
  <c r="H16" i="11"/>
  <c r="H17" i="11" s="1"/>
  <c r="F12" i="11"/>
  <c r="D12" i="11"/>
  <c r="F10" i="11"/>
  <c r="F11" i="11" s="1"/>
  <c r="D10" i="11"/>
  <c r="D11" i="11" s="1"/>
  <c r="H6" i="11"/>
  <c r="H7" i="11" s="1"/>
  <c r="H5" i="11"/>
  <c r="S17" i="10"/>
  <c r="K17" i="10"/>
  <c r="V16" i="10"/>
  <c r="V17" i="10" s="1"/>
  <c r="U16" i="10"/>
  <c r="U17" i="10" s="1"/>
  <c r="T16" i="10"/>
  <c r="T17" i="10" s="1"/>
  <c r="S16" i="10"/>
  <c r="R16" i="10"/>
  <c r="R17" i="10" s="1"/>
  <c r="Q16" i="10"/>
  <c r="Q17" i="10" s="1"/>
  <c r="P16" i="10"/>
  <c r="P17" i="10" s="1"/>
  <c r="O16" i="10"/>
  <c r="O17" i="10" s="1"/>
  <c r="N16" i="10"/>
  <c r="N17" i="10" s="1"/>
  <c r="M16" i="10"/>
  <c r="M17" i="10" s="1"/>
  <c r="L16" i="10"/>
  <c r="L17" i="10" s="1"/>
  <c r="K16" i="10"/>
  <c r="J16" i="10"/>
  <c r="J17" i="10" s="1"/>
  <c r="I16" i="10"/>
  <c r="I17" i="10" s="1"/>
  <c r="H16" i="10"/>
  <c r="H17" i="10" s="1"/>
  <c r="F12" i="10"/>
  <c r="D12" i="10"/>
  <c r="D11" i="10"/>
  <c r="F10" i="10"/>
  <c r="F11" i="10" s="1"/>
  <c r="D10" i="10"/>
  <c r="H6" i="10"/>
  <c r="H5" i="10"/>
  <c r="H7" i="10" s="1"/>
  <c r="W14" i="9"/>
  <c r="W15" i="9" s="1"/>
  <c r="V14" i="9"/>
  <c r="V15" i="9" s="1"/>
  <c r="U14" i="9"/>
  <c r="U15" i="9" s="1"/>
  <c r="T14" i="9"/>
  <c r="T15" i="9" s="1"/>
  <c r="S14" i="9"/>
  <c r="S15" i="9" s="1"/>
  <c r="R14" i="9"/>
  <c r="R15" i="9" s="1"/>
  <c r="Q14" i="9"/>
  <c r="Q15" i="9" s="1"/>
  <c r="P14" i="9"/>
  <c r="P15" i="9" s="1"/>
  <c r="O14" i="9"/>
  <c r="O15" i="9" s="1"/>
  <c r="N14" i="9"/>
  <c r="N15" i="9" s="1"/>
  <c r="M14" i="9"/>
  <c r="M15" i="9" s="1"/>
  <c r="L14" i="9"/>
  <c r="L15" i="9" s="1"/>
  <c r="K14" i="9"/>
  <c r="K15" i="9" s="1"/>
  <c r="J14" i="9"/>
  <c r="J15" i="9" s="1"/>
  <c r="I14" i="9"/>
  <c r="I15" i="9" s="1"/>
  <c r="H14" i="9"/>
  <c r="H15" i="9" s="1"/>
  <c r="F12" i="9"/>
  <c r="D12" i="9"/>
  <c r="F10" i="9"/>
  <c r="F11" i="9" s="1"/>
  <c r="D10" i="9"/>
  <c r="D11" i="9" s="1"/>
  <c r="H7" i="9"/>
  <c r="W14" i="8"/>
  <c r="W15" i="8" s="1"/>
  <c r="V14" i="8"/>
  <c r="V15" i="8" s="1"/>
  <c r="U14" i="8"/>
  <c r="U15" i="8" s="1"/>
  <c r="T14" i="8"/>
  <c r="T15" i="8" s="1"/>
  <c r="S14" i="8"/>
  <c r="S15" i="8" s="1"/>
  <c r="R14" i="8"/>
  <c r="R15" i="8" s="1"/>
  <c r="Q14" i="8"/>
  <c r="Q15" i="8" s="1"/>
  <c r="P14" i="8"/>
  <c r="P15" i="8" s="1"/>
  <c r="O14" i="8"/>
  <c r="O15" i="8" s="1"/>
  <c r="N14" i="8"/>
  <c r="N15" i="8" s="1"/>
  <c r="M14" i="8"/>
  <c r="M15" i="8" s="1"/>
  <c r="L14" i="8"/>
  <c r="L15" i="8" s="1"/>
  <c r="K14" i="8"/>
  <c r="K15" i="8" s="1"/>
  <c r="J14" i="8"/>
  <c r="J15" i="8" s="1"/>
  <c r="I14" i="8"/>
  <c r="I15" i="8" s="1"/>
  <c r="H14" i="8"/>
  <c r="H15" i="8" s="1"/>
  <c r="F12" i="8"/>
  <c r="D12" i="8"/>
  <c r="F10" i="8"/>
  <c r="F11" i="8" s="1"/>
  <c r="D10" i="8"/>
  <c r="D11" i="8" s="1"/>
  <c r="H7" i="8"/>
  <c r="W14" i="7"/>
  <c r="W15" i="7" s="1"/>
  <c r="V14" i="7"/>
  <c r="V15" i="7" s="1"/>
  <c r="U14" i="7"/>
  <c r="U15" i="7" s="1"/>
  <c r="T14" i="7"/>
  <c r="T15" i="7" s="1"/>
  <c r="S14" i="7"/>
  <c r="S15" i="7" s="1"/>
  <c r="R14" i="7"/>
  <c r="R15" i="7" s="1"/>
  <c r="Q14" i="7"/>
  <c r="Q15" i="7" s="1"/>
  <c r="P14" i="7"/>
  <c r="P15" i="7" s="1"/>
  <c r="O14" i="7"/>
  <c r="O15" i="7" s="1"/>
  <c r="N14" i="7"/>
  <c r="N15" i="7" s="1"/>
  <c r="M14" i="7"/>
  <c r="M15" i="7" s="1"/>
  <c r="L14" i="7"/>
  <c r="L15" i="7" s="1"/>
  <c r="K14" i="7"/>
  <c r="K15" i="7" s="1"/>
  <c r="J14" i="7"/>
  <c r="J15" i="7" s="1"/>
  <c r="I14" i="7"/>
  <c r="I15" i="7" s="1"/>
  <c r="H14" i="7"/>
  <c r="H15" i="7" s="1"/>
  <c r="F12" i="7"/>
  <c r="D12" i="7"/>
  <c r="F10" i="7"/>
  <c r="F11" i="7" s="1"/>
  <c r="D10" i="7"/>
  <c r="D11" i="7" s="1"/>
  <c r="H7" i="7"/>
  <c r="W14" i="6"/>
  <c r="W15" i="6" s="1"/>
  <c r="V14" i="6"/>
  <c r="V15" i="6" s="1"/>
  <c r="U14" i="6"/>
  <c r="U15" i="6" s="1"/>
  <c r="T14" i="6"/>
  <c r="T15" i="6" s="1"/>
  <c r="S14" i="6"/>
  <c r="S15" i="6" s="1"/>
  <c r="R14" i="6"/>
  <c r="R15" i="6" s="1"/>
  <c r="Q14" i="6"/>
  <c r="Q15" i="6" s="1"/>
  <c r="P14" i="6"/>
  <c r="P15" i="6" s="1"/>
  <c r="O14" i="6"/>
  <c r="O15" i="6" s="1"/>
  <c r="N14" i="6"/>
  <c r="N15" i="6" s="1"/>
  <c r="M14" i="6"/>
  <c r="M15" i="6" s="1"/>
  <c r="L14" i="6"/>
  <c r="L15" i="6" s="1"/>
  <c r="K14" i="6"/>
  <c r="K15" i="6" s="1"/>
  <c r="J14" i="6"/>
  <c r="J15" i="6" s="1"/>
  <c r="I14" i="6"/>
  <c r="I15" i="6" s="1"/>
  <c r="H14" i="6"/>
  <c r="H15" i="6" s="1"/>
  <c r="F12" i="6"/>
  <c r="D12" i="6"/>
  <c r="F11" i="6"/>
  <c r="F10" i="6"/>
  <c r="D10" i="6"/>
  <c r="D11" i="6" s="1"/>
  <c r="H7" i="6"/>
  <c r="R15" i="5"/>
  <c r="N15" i="5"/>
  <c r="J15" i="5"/>
  <c r="V14" i="5"/>
  <c r="V15" i="5" s="1"/>
  <c r="U14" i="5"/>
  <c r="U15" i="5" s="1"/>
  <c r="T14" i="5"/>
  <c r="T15" i="5" s="1"/>
  <c r="S14" i="5"/>
  <c r="S15" i="5" s="1"/>
  <c r="R14" i="5"/>
  <c r="Q14" i="5"/>
  <c r="Q15" i="5" s="1"/>
  <c r="P14" i="5"/>
  <c r="P15" i="5" s="1"/>
  <c r="O14" i="5"/>
  <c r="O15" i="5" s="1"/>
  <c r="N14" i="5"/>
  <c r="M14" i="5"/>
  <c r="M15" i="5" s="1"/>
  <c r="L14" i="5"/>
  <c r="L15" i="5" s="1"/>
  <c r="K14" i="5"/>
  <c r="K15" i="5" s="1"/>
  <c r="J14" i="5"/>
  <c r="I14" i="5"/>
  <c r="I15" i="5" s="1"/>
  <c r="H14" i="5"/>
  <c r="H15" i="5" s="1"/>
  <c r="F12" i="5"/>
  <c r="D12" i="5"/>
  <c r="D11" i="5"/>
  <c r="F10" i="5"/>
  <c r="F11" i="5" s="1"/>
  <c r="D10" i="5"/>
  <c r="H7" i="5"/>
  <c r="W14" i="4"/>
  <c r="W15" i="4" s="1"/>
  <c r="V14" i="4"/>
  <c r="V15" i="4" s="1"/>
  <c r="U14" i="4"/>
  <c r="U15" i="4" s="1"/>
  <c r="T14" i="4"/>
  <c r="T15" i="4" s="1"/>
  <c r="S14" i="4"/>
  <c r="S15" i="4" s="1"/>
  <c r="R14" i="4"/>
  <c r="R15" i="4" s="1"/>
  <c r="Q14" i="4"/>
  <c r="Q15" i="4" s="1"/>
  <c r="P14" i="4"/>
  <c r="P15" i="4" s="1"/>
  <c r="O14" i="4"/>
  <c r="O15" i="4" s="1"/>
  <c r="N14" i="4"/>
  <c r="N15" i="4" s="1"/>
  <c r="M14" i="4"/>
  <c r="M15" i="4" s="1"/>
  <c r="L14" i="4"/>
  <c r="L15" i="4" s="1"/>
  <c r="K14" i="4"/>
  <c r="K15" i="4" s="1"/>
  <c r="J14" i="4"/>
  <c r="J15" i="4" s="1"/>
  <c r="I14" i="4"/>
  <c r="I15" i="4" s="1"/>
  <c r="H14" i="4"/>
  <c r="H15" i="4" s="1"/>
  <c r="F12" i="4"/>
  <c r="D12" i="4"/>
  <c r="F10" i="4"/>
  <c r="F11" i="4" s="1"/>
  <c r="D10" i="4"/>
  <c r="D11" i="4" s="1"/>
  <c r="H7" i="4"/>
  <c r="T15" i="3"/>
  <c r="H15" i="3"/>
  <c r="V14" i="3"/>
  <c r="V15" i="3" s="1"/>
  <c r="U14" i="3"/>
  <c r="U15" i="3" s="1"/>
  <c r="T14" i="3"/>
  <c r="S14" i="3"/>
  <c r="S15" i="3" s="1"/>
  <c r="R14" i="3"/>
  <c r="R15" i="3" s="1"/>
  <c r="Q14" i="3"/>
  <c r="Q15" i="3" s="1"/>
  <c r="P14" i="3"/>
  <c r="P15" i="3" s="1"/>
  <c r="O14" i="3"/>
  <c r="O15" i="3" s="1"/>
  <c r="N14" i="3"/>
  <c r="N15" i="3" s="1"/>
  <c r="M14" i="3"/>
  <c r="M15" i="3" s="1"/>
  <c r="L14" i="3"/>
  <c r="L15" i="3" s="1"/>
  <c r="K14" i="3"/>
  <c r="K15" i="3" s="1"/>
  <c r="J14" i="3"/>
  <c r="J15" i="3" s="1"/>
  <c r="I14" i="3"/>
  <c r="I15" i="3" s="1"/>
  <c r="H14" i="3"/>
  <c r="F12" i="3"/>
  <c r="D12" i="3"/>
  <c r="F10" i="3"/>
  <c r="F11" i="3" s="1"/>
  <c r="D10" i="3"/>
  <c r="D11" i="3" s="1"/>
  <c r="H7" i="3"/>
  <c r="W14" i="2"/>
  <c r="W15" i="2" s="1"/>
  <c r="V14" i="2"/>
  <c r="V15" i="2" s="1"/>
  <c r="U14" i="2"/>
  <c r="U15" i="2" s="1"/>
  <c r="T14" i="2"/>
  <c r="T15" i="2" s="1"/>
  <c r="S14" i="2"/>
  <c r="S15" i="2" s="1"/>
  <c r="R14" i="2"/>
  <c r="R15" i="2" s="1"/>
  <c r="Q14" i="2"/>
  <c r="Q15" i="2" s="1"/>
  <c r="P14" i="2"/>
  <c r="P15" i="2" s="1"/>
  <c r="O14" i="2"/>
  <c r="O15" i="2" s="1"/>
  <c r="N14" i="2"/>
  <c r="N15" i="2" s="1"/>
  <c r="M14" i="2"/>
  <c r="M15" i="2" s="1"/>
  <c r="L14" i="2"/>
  <c r="L15" i="2" s="1"/>
  <c r="K14" i="2"/>
  <c r="K15" i="2" s="1"/>
  <c r="J14" i="2"/>
  <c r="J15" i="2" s="1"/>
  <c r="I14" i="2"/>
  <c r="I15" i="2" s="1"/>
  <c r="H14" i="2"/>
  <c r="H15" i="2" s="1"/>
  <c r="F12" i="2"/>
  <c r="D12" i="2"/>
  <c r="D11" i="2"/>
  <c r="F10" i="2"/>
  <c r="F11" i="2" s="1"/>
  <c r="D10" i="2"/>
  <c r="H7" i="2"/>
  <c r="W14" i="1"/>
  <c r="W15" i="1" s="1"/>
  <c r="V14" i="1"/>
  <c r="V15" i="1" s="1"/>
  <c r="U14" i="1"/>
  <c r="U15" i="1" s="1"/>
  <c r="T14" i="1"/>
  <c r="T15" i="1" s="1"/>
  <c r="S14" i="1"/>
  <c r="S15" i="1" s="1"/>
  <c r="R14" i="1"/>
  <c r="R15" i="1" s="1"/>
  <c r="Q14" i="1"/>
  <c r="Q15" i="1" s="1"/>
  <c r="P14" i="1"/>
  <c r="P15" i="1" s="1"/>
  <c r="O14" i="1"/>
  <c r="O15" i="1" s="1"/>
  <c r="N14" i="1"/>
  <c r="N15" i="1" s="1"/>
  <c r="M14" i="1"/>
  <c r="M15" i="1" s="1"/>
  <c r="L14" i="1"/>
  <c r="L15" i="1" s="1"/>
  <c r="K14" i="1"/>
  <c r="K15" i="1" s="1"/>
  <c r="J14" i="1"/>
  <c r="J15" i="1" s="1"/>
  <c r="I14" i="1"/>
  <c r="I15" i="1" s="1"/>
  <c r="H14" i="1"/>
  <c r="H15" i="1" s="1"/>
  <c r="F12" i="1"/>
  <c r="D12" i="1"/>
  <c r="F10" i="1"/>
  <c r="F11" i="1" s="1"/>
  <c r="D10" i="1"/>
  <c r="D11" i="1" s="1"/>
  <c r="H7" i="1"/>
</calcChain>
</file>

<file path=xl/sharedStrings.xml><?xml version="1.0" encoding="utf-8"?>
<sst xmlns="http://schemas.openxmlformats.org/spreadsheetml/2006/main" count="1284" uniqueCount="189">
  <si>
    <t>Centurion University of Technology &amp; Management</t>
  </si>
  <si>
    <t>EXAMINATION</t>
  </si>
  <si>
    <t>% of student that should have attained level 3</t>
  </si>
  <si>
    <t>40% students are in level 3</t>
  </si>
  <si>
    <t>CO Attainment Target</t>
  </si>
  <si>
    <t>Student Perf  Threshold for all COs</t>
  </si>
  <si>
    <t>Attaintment level</t>
  </si>
  <si>
    <t>Affinity Level of CO-PO mapping</t>
  </si>
  <si>
    <r>
      <t xml:space="preserve">Example of curriculum mapping to outcomes 3.:PO1-PO12
</t>
    </r>
    <r>
      <rPr>
        <b/>
        <sz val="11"/>
        <color indexed="8"/>
        <rFont val="Calibri"/>
        <family val="2"/>
      </rPr>
      <t>High</t>
    </r>
    <r>
      <rPr>
        <sz val="11"/>
        <color theme="1"/>
        <rFont val="Calibri"/>
        <family val="2"/>
        <scheme val="minor"/>
      </rPr>
      <t xml:space="preserve"> (3) topics are fully introduced, developed and reinforced throughout the course in course lectures, labs, homework assignments, tests, exams, projects ; an “application knowledge”
</t>
    </r>
    <r>
      <rPr>
        <b/>
        <sz val="11"/>
        <color indexed="8"/>
        <rFont val="Calibri"/>
        <family val="2"/>
      </rPr>
      <t>Medium</t>
    </r>
    <r>
      <rPr>
        <sz val="11"/>
        <color theme="1"/>
        <rFont val="Calibri"/>
        <family val="2"/>
        <scheme val="minor"/>
      </rPr>
      <t xml:space="preserve"> (2) Topics are introduced and further developed and reinforced in course lectures, labs, assignments, tests, etc., a “Working knowledge”
</t>
    </r>
    <r>
      <rPr>
        <b/>
        <sz val="11"/>
        <color indexed="8"/>
        <rFont val="Calibri"/>
        <family val="2"/>
      </rPr>
      <t xml:space="preserve">Low </t>
    </r>
    <r>
      <rPr>
        <sz val="11"/>
        <color theme="1"/>
        <rFont val="Calibri"/>
        <family val="2"/>
        <scheme val="minor"/>
      </rPr>
      <t xml:space="preserve">(1) Topics are introduced in course lectures, labs, homework, assignments, etc, “Talking knowledge” or “awareness”
</t>
    </r>
    <r>
      <rPr>
        <b/>
        <sz val="11"/>
        <color indexed="8"/>
        <rFont val="Calibri"/>
        <family val="2"/>
      </rPr>
      <t>(0)</t>
    </r>
    <r>
      <rPr>
        <sz val="11"/>
        <color theme="1"/>
        <rFont val="Calibri"/>
        <family val="2"/>
        <scheme val="minor"/>
      </rPr>
      <t xml:space="preserve"> does not relate 
</t>
    </r>
  </si>
  <si>
    <t>Course Name :  CALCULUS  (BSMA1101)           Department : Mathematics</t>
  </si>
  <si>
    <t>CO-PO is attained</t>
  </si>
  <si>
    <t>&gt;=55%</t>
  </si>
  <si>
    <t>Course Code : BTAB1105                                            Max Marks :100</t>
  </si>
  <si>
    <t>CA</t>
  </si>
  <si>
    <t>&gt;=45%</t>
  </si>
  <si>
    <t xml:space="preserve"> </t>
  </si>
  <si>
    <t xml:space="preserve">CA </t>
  </si>
  <si>
    <t xml:space="preserve"> score/%</t>
  </si>
  <si>
    <t>ES</t>
  </si>
  <si>
    <t>&gt;=35%</t>
  </si>
  <si>
    <t>Question</t>
  </si>
  <si>
    <t>All Questions</t>
  </si>
  <si>
    <t>Avg CO Attainment of all the COs</t>
  </si>
  <si>
    <t>&lt;35%</t>
  </si>
  <si>
    <t>Blooms Level</t>
  </si>
  <si>
    <t>L3</t>
  </si>
  <si>
    <t>L3,L4,L5</t>
  </si>
  <si>
    <t>CO</t>
  </si>
  <si>
    <t>Achieved</t>
  </si>
  <si>
    <t>Course Outcome</t>
  </si>
  <si>
    <t>CO 1, 2, 3</t>
  </si>
  <si>
    <t>Max Marks</t>
  </si>
  <si>
    <t>PO1</t>
  </si>
  <si>
    <t>PO2</t>
  </si>
  <si>
    <t>P03</t>
  </si>
  <si>
    <t>P04</t>
  </si>
  <si>
    <t>P05</t>
  </si>
  <si>
    <t>P06</t>
  </si>
  <si>
    <t>P07</t>
  </si>
  <si>
    <t>P08</t>
  </si>
  <si>
    <t>P09</t>
  </si>
  <si>
    <t>P010</t>
  </si>
  <si>
    <t>PO11</t>
  </si>
  <si>
    <t>P012</t>
  </si>
  <si>
    <t>PO13</t>
  </si>
  <si>
    <t>PSO1</t>
  </si>
  <si>
    <t>PSO2</t>
  </si>
  <si>
    <t>PSO3</t>
  </si>
  <si>
    <t>180904110001</t>
  </si>
  <si>
    <t>CO1</t>
  </si>
  <si>
    <t>180904110002</t>
  </si>
  <si>
    <t>CO2</t>
  </si>
  <si>
    <t>180904110003</t>
  </si>
  <si>
    <t>CO3</t>
  </si>
  <si>
    <t>180904110005</t>
  </si>
  <si>
    <t>Avg of CO-PO affinity levels</t>
  </si>
  <si>
    <t>180704110002</t>
  </si>
  <si>
    <t>PO Attainment</t>
  </si>
  <si>
    <t>180704110003</t>
  </si>
  <si>
    <t>180604110001</t>
  </si>
  <si>
    <t>180604110002</t>
  </si>
  <si>
    <t>180604110003</t>
  </si>
  <si>
    <t>180604110004</t>
  </si>
  <si>
    <t>180604110005</t>
  </si>
  <si>
    <t>180604110006</t>
  </si>
  <si>
    <t>180604110007</t>
  </si>
  <si>
    <t>180604110008</t>
  </si>
  <si>
    <t>180604110009</t>
  </si>
  <si>
    <t>180604110010</t>
  </si>
  <si>
    <t>182204100002</t>
  </si>
  <si>
    <t>182204100006</t>
  </si>
  <si>
    <t>182204120001</t>
  </si>
  <si>
    <t>182204120003</t>
  </si>
  <si>
    <t>182204120004</t>
  </si>
  <si>
    <t>182204120005</t>
  </si>
  <si>
    <t>182204120006</t>
  </si>
  <si>
    <t>182204120007</t>
  </si>
  <si>
    <t>182204120008</t>
  </si>
  <si>
    <t>182204120009</t>
  </si>
  <si>
    <t>182204120010</t>
  </si>
  <si>
    <t>182204120011</t>
  </si>
  <si>
    <t>182204120013</t>
  </si>
  <si>
    <t>182204120014</t>
  </si>
  <si>
    <t>Course Name : LINEAR ALGEBRA (BSMA1102)           Department : Mathematics</t>
  </si>
  <si>
    <t>180904120001</t>
  </si>
  <si>
    <t>180904120002</t>
  </si>
  <si>
    <t>180904120003</t>
  </si>
  <si>
    <t>180904120004</t>
  </si>
  <si>
    <t>180904120005</t>
  </si>
  <si>
    <t>180904120006</t>
  </si>
  <si>
    <t>180904120007</t>
  </si>
  <si>
    <t>180904120008</t>
  </si>
  <si>
    <t>180904120009</t>
  </si>
  <si>
    <t>180904120010</t>
  </si>
  <si>
    <t>180904120011</t>
  </si>
  <si>
    <t>180904120012</t>
  </si>
  <si>
    <t>180904120013</t>
  </si>
  <si>
    <t>180704100001</t>
  </si>
  <si>
    <t>180704100002</t>
  </si>
  <si>
    <t>180704100005</t>
  </si>
  <si>
    <t>180704100006</t>
  </si>
  <si>
    <t>180704100010</t>
  </si>
  <si>
    <t>180704100011</t>
  </si>
  <si>
    <t>180704120001</t>
  </si>
  <si>
    <t>180704120002</t>
  </si>
  <si>
    <t>180704120003</t>
  </si>
  <si>
    <t>180704120004</t>
  </si>
  <si>
    <t>180704120005</t>
  </si>
  <si>
    <t>180704120006</t>
  </si>
  <si>
    <t>180704120007</t>
  </si>
  <si>
    <t>180704120008</t>
  </si>
  <si>
    <t>180704120009</t>
  </si>
  <si>
    <t>180704120010</t>
  </si>
  <si>
    <t>180704120014</t>
  </si>
  <si>
    <t>180704140001</t>
  </si>
  <si>
    <t>180704140002</t>
  </si>
  <si>
    <t>180704140003</t>
  </si>
  <si>
    <t>180704140004</t>
  </si>
  <si>
    <t>180704140005</t>
  </si>
  <si>
    <t>180704140006</t>
  </si>
  <si>
    <t>180704140007</t>
  </si>
  <si>
    <t>180704140008</t>
  </si>
  <si>
    <t>180704140009</t>
  </si>
  <si>
    <t>Course Name : MODERN ALGEBRA(BSMA2302)           Department : Mathematics</t>
  </si>
  <si>
    <t xml:space="preserve">PROGRAM NAME: B.Sc.  </t>
  </si>
  <si>
    <t>Course Name : Numerical Analysis           Department : Mathematics</t>
  </si>
  <si>
    <t>Course Code : BSMA 1202                                            Max Marks :100</t>
  </si>
  <si>
    <t>180604100001</t>
  </si>
  <si>
    <t>180604100003</t>
  </si>
  <si>
    <t>180604100004</t>
  </si>
  <si>
    <t>180604100005</t>
  </si>
  <si>
    <t>180604100006</t>
  </si>
  <si>
    <t>180604100008</t>
  </si>
  <si>
    <t>180604100009</t>
  </si>
  <si>
    <t>180604100010</t>
  </si>
  <si>
    <t>180604100011</t>
  </si>
  <si>
    <t>180604100012</t>
  </si>
  <si>
    <t>180604100013</t>
  </si>
  <si>
    <t>180604100014</t>
  </si>
  <si>
    <t>180604100015</t>
  </si>
  <si>
    <t>180604100016</t>
  </si>
  <si>
    <t>180604100017</t>
  </si>
  <si>
    <t>180604100018</t>
  </si>
  <si>
    <t>180604100021</t>
  </si>
  <si>
    <t>180604120001</t>
  </si>
  <si>
    <t>180604120003</t>
  </si>
  <si>
    <t>180604120006</t>
  </si>
  <si>
    <t>180604120007</t>
  </si>
  <si>
    <t>180604120008</t>
  </si>
  <si>
    <t>180604120010</t>
  </si>
  <si>
    <t>180604120011</t>
  </si>
  <si>
    <t>180604120012</t>
  </si>
  <si>
    <t>180604120013</t>
  </si>
  <si>
    <t>180604120014</t>
  </si>
  <si>
    <t>180604120015</t>
  </si>
  <si>
    <t>180604120016</t>
  </si>
  <si>
    <t>180604120017</t>
  </si>
  <si>
    <t>180604120018</t>
  </si>
  <si>
    <t>180604120019</t>
  </si>
  <si>
    <t>180604120020</t>
  </si>
  <si>
    <t>180604120021</t>
  </si>
  <si>
    <t>180604120022</t>
  </si>
  <si>
    <t>180704120011</t>
  </si>
  <si>
    <t>Course Name : PROBABILITY AND STATISTICS(CUTM1524)           Department : Mathematics</t>
  </si>
  <si>
    <t xml:space="preserve">PROGRAM NAME: B.Sc  </t>
  </si>
  <si>
    <t>Course Name : Advanced Analysis (BSMA2402)            Department : Mathematics</t>
  </si>
  <si>
    <t>Course Name : Analysis-II (BSMA2301)           Department : Mathematics</t>
  </si>
  <si>
    <t>Course Name : Complex Analysis (CUTM1520)            Department : Mathematics</t>
  </si>
  <si>
    <t>PROGRAM NAME:  B.Sc</t>
  </si>
  <si>
    <t>PROGRAM NAME: B.Sc</t>
  </si>
  <si>
    <t>Course Name : Ddiscrete Mathematical Structure           Department : Mathematics</t>
  </si>
  <si>
    <t>Question Paper: INTEGRAL TRANSFORMATION</t>
  </si>
  <si>
    <t>Course Name : INTEGRAL TRANSFORMATION         Department : B.Sc - Mathematics</t>
  </si>
  <si>
    <t>Course Code : CUTM1421                                            Max Marks :100</t>
  </si>
  <si>
    <t>CO 1, 2, 3,4,5</t>
  </si>
  <si>
    <t>CO4</t>
  </si>
  <si>
    <t>CO5</t>
  </si>
  <si>
    <t>Question Paper: Linear Programming</t>
  </si>
  <si>
    <t>Course Name : Linear Programming        Department : B.Sc - Mathematics</t>
  </si>
  <si>
    <t>Question Paper: PDE &amp; SODE</t>
  </si>
  <si>
    <t>Course Name : PDE &amp; SODE         Department : B.Sc - Mathematics</t>
  </si>
  <si>
    <t xml:space="preserve">PROGRAM NAME: B.Sc.   </t>
  </si>
  <si>
    <t>Course Name : ORDINARY DIFFERENTIAL EQUATION (BSMA1202)          Department : Mathematics</t>
  </si>
  <si>
    <t>180604140001</t>
  </si>
  <si>
    <t>180604140002</t>
  </si>
  <si>
    <t>180604140003</t>
  </si>
  <si>
    <t>180604140004</t>
  </si>
  <si>
    <t>Question Paper: Analysis I</t>
  </si>
  <si>
    <t>Course Name : Analysis I        Department : B.Sc - Mathematics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</si>
</sst>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0.0"/>
    <numFmt numFmtId="166" formatCode="0.00;[Red]0.00"/>
    <numFmt numFmtId="167" formatCode="0.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6"/>
      <color rgb="FFFF0000"/>
      <name val="Calibri"/>
      <family val="2"/>
      <scheme val="minor"/>
    </font>
    <font>
      <b/>
      <sz val="16"/>
      <color rgb="FF00B0F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rgb="FF7030A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4">
    <xf numFmtId="0" fontId="0" fillId="0" borderId="0" xfId="0"/>
    <xf numFmtId="1" fontId="3" fillId="2" borderId="0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1" fontId="3" fillId="2" borderId="0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2" fontId="0" fillId="4" borderId="4" xfId="0" applyNumberForma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1" fontId="0" fillId="0" borderId="0" xfId="0" applyNumberFormat="1" applyAlignment="1">
      <alignment vertical="center"/>
    </xf>
    <xf numFmtId="1" fontId="3" fillId="5" borderId="5" xfId="0" applyNumberFormat="1" applyFont="1" applyFill="1" applyBorder="1" applyAlignment="1">
      <alignment vertical="center"/>
    </xf>
    <xf numFmtId="1" fontId="6" fillId="4" borderId="5" xfId="0" applyNumberFormat="1" applyFont="1" applyFill="1" applyBorder="1" applyAlignment="1">
      <alignment horizontal="center" vertical="center"/>
    </xf>
    <xf numFmtId="164" fontId="0" fillId="4" borderId="3" xfId="0" applyNumberForma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/>
    </xf>
    <xf numFmtId="1" fontId="3" fillId="5" borderId="4" xfId="0" applyNumberFormat="1" applyFont="1" applyFill="1" applyBorder="1" applyAlignment="1">
      <alignment vertical="center"/>
    </xf>
    <xf numFmtId="1" fontId="3" fillId="4" borderId="4" xfId="0" applyNumberFormat="1" applyFont="1" applyFill="1" applyBorder="1" applyAlignment="1">
      <alignment vertical="center"/>
    </xf>
    <xf numFmtId="1" fontId="3" fillId="4" borderId="4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center" vertical="center"/>
    </xf>
    <xf numFmtId="10" fontId="2" fillId="0" borderId="4" xfId="1" applyNumberFormat="1" applyFont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0" fontId="9" fillId="0" borderId="4" xfId="0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Fill="1" applyBorder="1" applyAlignment="1">
      <alignment vertical="center"/>
    </xf>
    <xf numFmtId="1" fontId="0" fillId="0" borderId="0" xfId="0" applyNumberFormat="1" applyFill="1" applyAlignment="1">
      <alignment vertical="center"/>
    </xf>
    <xf numFmtId="165" fontId="3" fillId="4" borderId="4" xfId="0" applyNumberFormat="1" applyFont="1" applyFill="1" applyBorder="1" applyAlignment="1">
      <alignment horizontal="center" vertical="center"/>
    </xf>
    <xf numFmtId="1" fontId="2" fillId="4" borderId="4" xfId="0" applyNumberFormat="1" applyFont="1" applyFill="1" applyBorder="1" applyAlignment="1">
      <alignment horizontal="center" vertical="center"/>
    </xf>
    <xf numFmtId="165" fontId="2" fillId="4" borderId="3" xfId="0" applyNumberFormat="1" applyFont="1" applyFill="1" applyBorder="1" applyAlignment="1">
      <alignment horizontal="center" vertical="center"/>
    </xf>
    <xf numFmtId="1" fontId="2" fillId="0" borderId="3" xfId="0" applyNumberFormat="1" applyFont="1" applyBorder="1" applyAlignment="1">
      <alignment vertical="center"/>
    </xf>
    <xf numFmtId="1" fontId="10" fillId="0" borderId="4" xfId="0" applyNumberFormat="1" applyFont="1" applyFill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1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1" fontId="0" fillId="4" borderId="4" xfId="0" applyNumberFormat="1" applyFill="1" applyBorder="1" applyAlignment="1">
      <alignment horizontal="center" vertical="center"/>
    </xf>
    <xf numFmtId="166" fontId="11" fillId="0" borderId="4" xfId="0" applyNumberFormat="1" applyFont="1" applyBorder="1" applyAlignment="1">
      <alignment horizontal="center"/>
    </xf>
    <xf numFmtId="1" fontId="0" fillId="4" borderId="3" xfId="0" applyNumberFormat="1" applyFill="1" applyBorder="1" applyAlignment="1">
      <alignment horizontal="center" vertical="center"/>
    </xf>
    <xf numFmtId="1" fontId="10" fillId="6" borderId="3" xfId="0" applyNumberFormat="1" applyFont="1" applyFill="1" applyBorder="1" applyAlignment="1">
      <alignment vertical="center"/>
    </xf>
    <xf numFmtId="0" fontId="12" fillId="0" borderId="4" xfId="0" applyFont="1" applyBorder="1" applyAlignment="1">
      <alignment vertical="center" wrapText="1"/>
    </xf>
    <xf numFmtId="2" fontId="0" fillId="7" borderId="4" xfId="0" applyNumberFormat="1" applyFill="1" applyBorder="1" applyAlignment="1">
      <alignment horizontal="center" vertical="center"/>
    </xf>
    <xf numFmtId="164" fontId="0" fillId="7" borderId="3" xfId="0" applyNumberFormat="1" applyFill="1" applyBorder="1" applyAlignment="1">
      <alignment horizontal="center" vertical="center"/>
    </xf>
    <xf numFmtId="1" fontId="0" fillId="4" borderId="2" xfId="0" applyNumberFormat="1" applyFill="1" applyBorder="1" applyAlignment="1">
      <alignment horizontal="center" vertical="center"/>
    </xf>
    <xf numFmtId="1" fontId="10" fillId="6" borderId="2" xfId="0" applyNumberFormat="1" applyFont="1" applyFill="1" applyBorder="1" applyAlignment="1">
      <alignment vertical="center"/>
    </xf>
    <xf numFmtId="2" fontId="2" fillId="0" borderId="4" xfId="0" applyNumberFormat="1" applyFont="1" applyBorder="1" applyAlignment="1">
      <alignment horizontal="center" vertical="center"/>
    </xf>
    <xf numFmtId="1" fontId="10" fillId="8" borderId="4" xfId="0" applyNumberFormat="1" applyFont="1" applyFill="1" applyBorder="1" applyAlignment="1">
      <alignment vertical="center"/>
    </xf>
    <xf numFmtId="164" fontId="2" fillId="3" borderId="4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top" wrapText="1"/>
    </xf>
    <xf numFmtId="2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1" fontId="0" fillId="4" borderId="0" xfId="0" applyNumberForma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9" borderId="0" xfId="0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0" fontId="0" fillId="9" borderId="0" xfId="0" applyFill="1" applyBorder="1" applyAlignment="1">
      <alignment vertical="center"/>
    </xf>
    <xf numFmtId="1" fontId="0" fillId="0" borderId="0" xfId="0" applyNumberFormat="1" applyFill="1" applyBorder="1" applyAlignment="1">
      <alignment vertical="center"/>
    </xf>
    <xf numFmtId="1" fontId="10" fillId="0" borderId="0" xfId="0" applyNumberFormat="1" applyFont="1" applyFill="1" applyBorder="1" applyAlignment="1">
      <alignment vertical="center"/>
    </xf>
    <xf numFmtId="1" fontId="0" fillId="0" borderId="0" xfId="0" applyNumberFormat="1"/>
    <xf numFmtId="0" fontId="13" fillId="0" borderId="0" xfId="0" applyFont="1" applyAlignment="1">
      <alignment vertical="center"/>
    </xf>
    <xf numFmtId="0" fontId="0" fillId="9" borderId="0" xfId="0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164" fontId="2" fillId="9" borderId="4" xfId="0" applyNumberFormat="1" applyFon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/>
    </xf>
    <xf numFmtId="1" fontId="0" fillId="4" borderId="0" xfId="0" applyNumberFormat="1" applyFill="1" applyBorder="1" applyAlignment="1">
      <alignment horizontal="center"/>
    </xf>
    <xf numFmtId="1" fontId="11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/>
    </xf>
    <xf numFmtId="167" fontId="0" fillId="0" borderId="0" xfId="0" applyNumberFormat="1"/>
    <xf numFmtId="1" fontId="0" fillId="0" borderId="4" xfId="0" applyNumberFormat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1" fontId="2" fillId="0" borderId="4" xfId="0" applyNumberFormat="1" applyFont="1" applyBorder="1" applyAlignment="1">
      <alignment horizontal="center" vertical="center"/>
    </xf>
    <xf numFmtId="2" fontId="2" fillId="10" borderId="4" xfId="0" applyNumberFormat="1" applyFont="1" applyFill="1" applyBorder="1" applyAlignment="1">
      <alignment horizontal="center" vertical="center"/>
    </xf>
    <xf numFmtId="2" fontId="0" fillId="10" borderId="4" xfId="0" applyNumberFormat="1" applyFill="1" applyBorder="1" applyAlignment="1">
      <alignment horizontal="center" vertical="center"/>
    </xf>
    <xf numFmtId="2" fontId="0" fillId="0" borderId="0" xfId="0" applyNumberFormat="1" applyAlignment="1">
      <alignment vertical="center"/>
    </xf>
    <xf numFmtId="2" fontId="0" fillId="0" borderId="4" xfId="0" applyNumberFormat="1" applyBorder="1" applyAlignment="1">
      <alignment horizontal="center" vertical="center"/>
    </xf>
    <xf numFmtId="1" fontId="2" fillId="6" borderId="4" xfId="0" applyNumberFormat="1" applyFont="1" applyFill="1" applyBorder="1" applyAlignment="1">
      <alignment vertical="center"/>
    </xf>
    <xf numFmtId="2" fontId="0" fillId="0" borderId="4" xfId="0" applyNumberFormat="1" applyBorder="1" applyAlignment="1">
      <alignment vertical="center"/>
    </xf>
    <xf numFmtId="0" fontId="0" fillId="0" borderId="4" xfId="0" applyBorder="1" applyAlignment="1">
      <alignment horizontal="left" vertical="center" wrapText="1"/>
    </xf>
    <xf numFmtId="1" fontId="3" fillId="2" borderId="4" xfId="0" applyNumberFormat="1" applyFont="1" applyFill="1" applyBorder="1" applyAlignment="1">
      <alignment horizontal="center" vertical="center"/>
    </xf>
    <xf numFmtId="0" fontId="0" fillId="9" borderId="0" xfId="0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5"/>
  <sheetViews>
    <sheetView workbookViewId="0">
      <selection activeCell="A3" sqref="A3:E3"/>
    </sheetView>
  </sheetViews>
  <sheetFormatPr defaultColWidth="9.1796875" defaultRowHeight="14.5" x14ac:dyDescent="0.35"/>
  <cols>
    <col min="1" max="7" width="9.1796875" style="15"/>
    <col min="8" max="16384" width="9.1796875" style="2"/>
  </cols>
  <sheetData>
    <row r="1" spans="1:23" x14ac:dyDescent="0.35">
      <c r="A1" s="90" t="s">
        <v>0</v>
      </c>
      <c r="B1" s="91"/>
      <c r="C1" s="91"/>
      <c r="D1" s="91"/>
      <c r="E1" s="92"/>
      <c r="F1" s="1"/>
      <c r="G1" s="93"/>
      <c r="H1" s="93"/>
      <c r="I1" s="93"/>
      <c r="J1" s="93"/>
      <c r="K1" s="93"/>
      <c r="L1" s="93"/>
      <c r="M1" s="93"/>
    </row>
    <row r="2" spans="1:23" x14ac:dyDescent="0.35">
      <c r="A2" s="88" t="s">
        <v>1</v>
      </c>
      <c r="B2" s="88"/>
      <c r="C2" s="88"/>
      <c r="D2" s="88"/>
      <c r="E2" s="88"/>
      <c r="F2" s="3"/>
      <c r="G2" s="4" t="s">
        <v>2</v>
      </c>
      <c r="H2" s="5"/>
      <c r="I2" s="6"/>
    </row>
    <row r="3" spans="1:23" ht="72.5" x14ac:dyDescent="0.35">
      <c r="A3" s="88" t="s">
        <v>168</v>
      </c>
      <c r="B3" s="88"/>
      <c r="C3" s="88"/>
      <c r="D3" s="88"/>
      <c r="E3" s="88"/>
      <c r="F3" s="3"/>
      <c r="G3" s="4" t="s">
        <v>3</v>
      </c>
      <c r="H3" s="5"/>
      <c r="I3" s="7" t="s">
        <v>4</v>
      </c>
      <c r="K3" s="8" t="s">
        <v>5</v>
      </c>
      <c r="L3" s="8" t="s">
        <v>6</v>
      </c>
      <c r="N3" s="8" t="s">
        <v>7</v>
      </c>
      <c r="O3" s="87" t="s">
        <v>8</v>
      </c>
      <c r="P3" s="87"/>
      <c r="Q3" s="87"/>
      <c r="R3" s="87"/>
      <c r="S3" s="87"/>
      <c r="T3" s="87"/>
      <c r="U3" s="87"/>
      <c r="V3" s="87"/>
      <c r="W3" s="87"/>
    </row>
    <row r="4" spans="1:23" ht="21" x14ac:dyDescent="0.35">
      <c r="A4" s="88" t="s">
        <v>9</v>
      </c>
      <c r="B4" s="88"/>
      <c r="C4" s="88"/>
      <c r="D4" s="88"/>
      <c r="E4" s="88"/>
      <c r="F4" s="3"/>
      <c r="G4" s="4" t="s">
        <v>10</v>
      </c>
      <c r="H4" s="5"/>
      <c r="I4" s="6"/>
      <c r="K4" s="9" t="s">
        <v>11</v>
      </c>
      <c r="L4" s="9">
        <v>3</v>
      </c>
      <c r="N4" s="10">
        <v>3</v>
      </c>
      <c r="O4" s="87"/>
      <c r="P4" s="87"/>
      <c r="Q4" s="87"/>
      <c r="R4" s="87"/>
      <c r="S4" s="87"/>
      <c r="T4" s="87"/>
      <c r="U4" s="87"/>
      <c r="V4" s="87"/>
      <c r="W4" s="87"/>
    </row>
    <row r="5" spans="1:23" ht="21" x14ac:dyDescent="0.35">
      <c r="A5" s="11" t="s">
        <v>12</v>
      </c>
      <c r="B5" s="11"/>
      <c r="C5" s="11"/>
      <c r="D5" s="11"/>
      <c r="E5" s="11"/>
      <c r="F5" s="3"/>
      <c r="G5" s="4" t="s">
        <v>13</v>
      </c>
      <c r="H5" s="12">
        <v>100</v>
      </c>
      <c r="I5" s="6"/>
      <c r="K5" s="13" t="s">
        <v>14</v>
      </c>
      <c r="L5" s="13">
        <v>2</v>
      </c>
      <c r="N5" s="14">
        <v>2</v>
      </c>
      <c r="O5" s="87"/>
      <c r="P5" s="87"/>
      <c r="Q5" s="87"/>
      <c r="R5" s="87"/>
      <c r="S5" s="87"/>
      <c r="T5" s="87"/>
      <c r="U5" s="87"/>
      <c r="V5" s="87"/>
      <c r="W5" s="87"/>
    </row>
    <row r="6" spans="1:23" ht="21" x14ac:dyDescent="0.35">
      <c r="B6" s="16" t="s">
        <v>15</v>
      </c>
      <c r="C6" s="17" t="s">
        <v>16</v>
      </c>
      <c r="D6" s="17" t="s">
        <v>17</v>
      </c>
      <c r="E6" s="17" t="s">
        <v>18</v>
      </c>
      <c r="F6" s="17" t="s">
        <v>17</v>
      </c>
      <c r="G6" s="4" t="s">
        <v>18</v>
      </c>
      <c r="H6" s="18">
        <v>100</v>
      </c>
      <c r="I6" s="6"/>
      <c r="K6" s="19" t="s">
        <v>19</v>
      </c>
      <c r="L6" s="19">
        <v>1</v>
      </c>
      <c r="N6" s="20">
        <v>1</v>
      </c>
      <c r="O6" s="87"/>
      <c r="P6" s="87"/>
      <c r="Q6" s="87"/>
      <c r="R6" s="87"/>
      <c r="S6" s="87"/>
      <c r="T6" s="87"/>
      <c r="U6" s="87"/>
      <c r="V6" s="87"/>
      <c r="W6" s="87"/>
    </row>
    <row r="7" spans="1:23" ht="58" x14ac:dyDescent="0.35">
      <c r="B7" s="21" t="s">
        <v>20</v>
      </c>
      <c r="C7" s="22" t="s">
        <v>21</v>
      </c>
      <c r="D7" s="22"/>
      <c r="E7" s="23" t="s">
        <v>21</v>
      </c>
      <c r="F7" s="23"/>
      <c r="G7" s="24" t="s">
        <v>22</v>
      </c>
      <c r="H7" s="25">
        <f>AVERAGE(H5:H6)</f>
        <v>100</v>
      </c>
      <c r="I7" s="26">
        <v>0.6</v>
      </c>
      <c r="K7" s="27" t="s">
        <v>23</v>
      </c>
      <c r="L7" s="27">
        <v>0</v>
      </c>
      <c r="N7" s="28"/>
      <c r="O7" s="87"/>
      <c r="P7" s="87"/>
      <c r="Q7" s="87"/>
      <c r="R7" s="87"/>
      <c r="S7" s="87"/>
      <c r="T7" s="87"/>
      <c r="U7" s="87"/>
      <c r="V7" s="87"/>
      <c r="W7" s="87"/>
    </row>
    <row r="8" spans="1:23" x14ac:dyDescent="0.35">
      <c r="B8" s="21" t="s">
        <v>24</v>
      </c>
      <c r="C8" s="23" t="s">
        <v>25</v>
      </c>
      <c r="D8" s="23"/>
      <c r="E8" s="23" t="s">
        <v>26</v>
      </c>
      <c r="F8" s="23"/>
      <c r="G8" s="24" t="s">
        <v>27</v>
      </c>
      <c r="H8" s="4" t="s">
        <v>28</v>
      </c>
      <c r="I8" s="6"/>
    </row>
    <row r="9" spans="1:23" x14ac:dyDescent="0.35">
      <c r="B9" s="21" t="s">
        <v>29</v>
      </c>
      <c r="C9" s="23" t="s">
        <v>30</v>
      </c>
      <c r="D9" s="23"/>
      <c r="E9" s="23" t="s">
        <v>30</v>
      </c>
      <c r="F9" s="29"/>
      <c r="H9" s="30"/>
      <c r="I9" s="30"/>
      <c r="W9" s="31"/>
    </row>
    <row r="10" spans="1:23" s="40" customFormat="1" ht="15.5" x14ac:dyDescent="0.35">
      <c r="A10" s="32"/>
      <c r="B10" s="21" t="s">
        <v>31</v>
      </c>
      <c r="C10" s="23">
        <v>50</v>
      </c>
      <c r="D10" s="33">
        <f>(0.55*50)</f>
        <v>27.500000000000004</v>
      </c>
      <c r="E10" s="34">
        <v>50</v>
      </c>
      <c r="F10" s="35">
        <f>0.55*50</f>
        <v>27.500000000000004</v>
      </c>
      <c r="G10" s="36"/>
      <c r="H10" s="37" t="s">
        <v>32</v>
      </c>
      <c r="I10" s="37" t="s">
        <v>33</v>
      </c>
      <c r="J10" s="38" t="s">
        <v>34</v>
      </c>
      <c r="K10" s="38" t="s">
        <v>35</v>
      </c>
      <c r="L10" s="38" t="s">
        <v>36</v>
      </c>
      <c r="M10" s="38" t="s">
        <v>37</v>
      </c>
      <c r="N10" s="38" t="s">
        <v>38</v>
      </c>
      <c r="O10" s="38" t="s">
        <v>39</v>
      </c>
      <c r="P10" s="38" t="s">
        <v>40</v>
      </c>
      <c r="Q10" s="38" t="s">
        <v>41</v>
      </c>
      <c r="R10" s="38" t="s">
        <v>42</v>
      </c>
      <c r="S10" s="38" t="s">
        <v>43</v>
      </c>
      <c r="T10" s="39" t="s">
        <v>44</v>
      </c>
      <c r="U10" s="38" t="s">
        <v>45</v>
      </c>
      <c r="V10" s="38" t="s">
        <v>46</v>
      </c>
      <c r="W10" s="38" t="s">
        <v>47</v>
      </c>
    </row>
    <row r="11" spans="1:23" ht="15.5" x14ac:dyDescent="0.35">
      <c r="A11" s="15">
        <v>1</v>
      </c>
      <c r="B11" s="41" t="s">
        <v>48</v>
      </c>
      <c r="C11" s="42">
        <v>34</v>
      </c>
      <c r="D11" s="43">
        <f>COUNTIF(C11:C25,"&gt;="&amp;D10)</f>
        <v>15</v>
      </c>
      <c r="E11" s="44">
        <v>34</v>
      </c>
      <c r="F11" s="45">
        <f>COUNTIF(E11:E25,"&gt;="&amp;F10)</f>
        <v>15</v>
      </c>
      <c r="G11" s="46" t="s">
        <v>49</v>
      </c>
      <c r="H11" s="47">
        <v>1</v>
      </c>
      <c r="I11" s="47">
        <v>1</v>
      </c>
      <c r="J11" s="47">
        <v>0</v>
      </c>
      <c r="K11" s="47">
        <v>1</v>
      </c>
      <c r="L11" s="47">
        <v>1</v>
      </c>
      <c r="M11" s="47">
        <v>0</v>
      </c>
      <c r="N11" s="47">
        <v>0</v>
      </c>
      <c r="O11" s="47">
        <v>1</v>
      </c>
      <c r="P11" s="47">
        <v>0</v>
      </c>
      <c r="Q11" s="47">
        <v>1</v>
      </c>
      <c r="R11" s="47">
        <v>0</v>
      </c>
      <c r="S11" s="47">
        <v>2</v>
      </c>
      <c r="T11" s="47">
        <v>1</v>
      </c>
      <c r="U11" s="47">
        <v>2</v>
      </c>
      <c r="V11" s="47">
        <v>0</v>
      </c>
      <c r="W11" s="47">
        <v>1</v>
      </c>
    </row>
    <row r="12" spans="1:23" ht="15.5" x14ac:dyDescent="0.35">
      <c r="A12" s="15">
        <v>2</v>
      </c>
      <c r="B12" s="41" t="s">
        <v>50</v>
      </c>
      <c r="C12" s="42">
        <v>42</v>
      </c>
      <c r="D12" s="48">
        <f>(15/15)*100</f>
        <v>100</v>
      </c>
      <c r="E12" s="44">
        <v>45</v>
      </c>
      <c r="F12" s="49">
        <f>(15/15)*100</f>
        <v>100</v>
      </c>
      <c r="G12" s="46" t="s">
        <v>51</v>
      </c>
      <c r="H12" s="47">
        <v>3</v>
      </c>
      <c r="I12" s="47">
        <v>2</v>
      </c>
      <c r="J12" s="47">
        <v>1</v>
      </c>
      <c r="K12" s="47">
        <v>2</v>
      </c>
      <c r="L12" s="47">
        <v>2</v>
      </c>
      <c r="M12" s="47">
        <v>2</v>
      </c>
      <c r="N12" s="47">
        <v>2</v>
      </c>
      <c r="O12" s="47">
        <v>1</v>
      </c>
      <c r="P12" s="47">
        <v>1</v>
      </c>
      <c r="Q12" s="47">
        <v>1</v>
      </c>
      <c r="R12" s="47">
        <v>1</v>
      </c>
      <c r="S12" s="47">
        <v>1</v>
      </c>
      <c r="T12" s="47">
        <v>2</v>
      </c>
      <c r="U12" s="47">
        <v>2</v>
      </c>
      <c r="V12" s="47">
        <v>1</v>
      </c>
      <c r="W12" s="47">
        <v>1</v>
      </c>
    </row>
    <row r="13" spans="1:23" ht="15.5" x14ac:dyDescent="0.35">
      <c r="A13" s="15">
        <v>3</v>
      </c>
      <c r="B13" s="41" t="s">
        <v>52</v>
      </c>
      <c r="C13" s="42">
        <v>44</v>
      </c>
      <c r="D13" s="43"/>
      <c r="E13" s="44">
        <v>44</v>
      </c>
      <c r="F13" s="50"/>
      <c r="G13" s="46" t="s">
        <v>53</v>
      </c>
      <c r="H13" s="47">
        <v>3</v>
      </c>
      <c r="I13" s="47">
        <v>3</v>
      </c>
      <c r="J13" s="47">
        <v>2</v>
      </c>
      <c r="K13" s="47">
        <v>3</v>
      </c>
      <c r="L13" s="47">
        <v>3</v>
      </c>
      <c r="M13" s="47">
        <v>2</v>
      </c>
      <c r="N13" s="47">
        <v>3</v>
      </c>
      <c r="O13" s="47">
        <v>1</v>
      </c>
      <c r="P13" s="47">
        <v>1</v>
      </c>
      <c r="Q13" s="47">
        <v>3</v>
      </c>
      <c r="R13" s="47">
        <v>1</v>
      </c>
      <c r="S13" s="47">
        <v>3</v>
      </c>
      <c r="T13" s="47">
        <v>3</v>
      </c>
      <c r="U13" s="47">
        <v>3</v>
      </c>
      <c r="V13" s="47">
        <v>1</v>
      </c>
      <c r="W13" s="47">
        <v>2</v>
      </c>
    </row>
    <row r="14" spans="1:23" ht="15.5" x14ac:dyDescent="0.35">
      <c r="A14" s="15">
        <v>4</v>
      </c>
      <c r="B14" s="41" t="s">
        <v>54</v>
      </c>
      <c r="C14" s="42">
        <v>35</v>
      </c>
      <c r="D14" s="43"/>
      <c r="E14" s="44">
        <v>40</v>
      </c>
      <c r="F14" s="50"/>
      <c r="G14" s="51" t="s">
        <v>55</v>
      </c>
      <c r="H14" s="52">
        <f>AVERAGE(H11:H13)</f>
        <v>2.3333333333333335</v>
      </c>
      <c r="I14" s="52">
        <f t="shared" ref="I14:W14" si="0">AVERAGE(I11:I13)</f>
        <v>2</v>
      </c>
      <c r="J14" s="52">
        <f t="shared" si="0"/>
        <v>1</v>
      </c>
      <c r="K14" s="52">
        <f t="shared" si="0"/>
        <v>2</v>
      </c>
      <c r="L14" s="52">
        <f t="shared" si="0"/>
        <v>2</v>
      </c>
      <c r="M14" s="52">
        <f t="shared" si="0"/>
        <v>1.3333333333333333</v>
      </c>
      <c r="N14" s="52">
        <f t="shared" si="0"/>
        <v>1.6666666666666667</v>
      </c>
      <c r="O14" s="52">
        <f t="shared" si="0"/>
        <v>1</v>
      </c>
      <c r="P14" s="52">
        <f t="shared" si="0"/>
        <v>0.66666666666666663</v>
      </c>
      <c r="Q14" s="52">
        <f t="shared" si="0"/>
        <v>1.6666666666666667</v>
      </c>
      <c r="R14" s="52">
        <f t="shared" si="0"/>
        <v>0.66666666666666663</v>
      </c>
      <c r="S14" s="52">
        <f t="shared" si="0"/>
        <v>2</v>
      </c>
      <c r="T14" s="52">
        <f t="shared" si="0"/>
        <v>2</v>
      </c>
      <c r="U14" s="52">
        <f t="shared" si="0"/>
        <v>2.3333333333333335</v>
      </c>
      <c r="V14" s="52">
        <f t="shared" si="0"/>
        <v>0.66666666666666663</v>
      </c>
      <c r="W14" s="52">
        <f t="shared" si="0"/>
        <v>1.3333333333333333</v>
      </c>
    </row>
    <row r="15" spans="1:23" ht="15.5" x14ac:dyDescent="0.35">
      <c r="A15" s="15">
        <v>5</v>
      </c>
      <c r="B15" s="41" t="s">
        <v>56</v>
      </c>
      <c r="C15" s="44">
        <v>42</v>
      </c>
      <c r="D15" s="43"/>
      <c r="E15" s="44">
        <v>48</v>
      </c>
      <c r="F15" s="50"/>
      <c r="G15" s="53" t="s">
        <v>57</v>
      </c>
      <c r="H15" s="54">
        <f>(100*H14)/100</f>
        <v>2.3333333333333335</v>
      </c>
      <c r="I15" s="54">
        <f t="shared" ref="I15:W15" si="1">(100*I14)/100</f>
        <v>2</v>
      </c>
      <c r="J15" s="54">
        <f t="shared" si="1"/>
        <v>1</v>
      </c>
      <c r="K15" s="54">
        <f t="shared" si="1"/>
        <v>2</v>
      </c>
      <c r="L15" s="54">
        <f t="shared" si="1"/>
        <v>2</v>
      </c>
      <c r="M15" s="54">
        <f t="shared" si="1"/>
        <v>1.333333333333333</v>
      </c>
      <c r="N15" s="54">
        <f t="shared" si="1"/>
        <v>1.666666666666667</v>
      </c>
      <c r="O15" s="54">
        <f t="shared" si="1"/>
        <v>1</v>
      </c>
      <c r="P15" s="54">
        <f t="shared" si="1"/>
        <v>0.66666666666666652</v>
      </c>
      <c r="Q15" s="54">
        <f t="shared" si="1"/>
        <v>1.666666666666667</v>
      </c>
      <c r="R15" s="54">
        <f t="shared" si="1"/>
        <v>0.66666666666666652</v>
      </c>
      <c r="S15" s="54">
        <f t="shared" si="1"/>
        <v>2</v>
      </c>
      <c r="T15" s="54">
        <f t="shared" si="1"/>
        <v>2</v>
      </c>
      <c r="U15" s="54">
        <f t="shared" si="1"/>
        <v>2.3333333333333335</v>
      </c>
      <c r="V15" s="54">
        <f t="shared" si="1"/>
        <v>0.66666666666666652</v>
      </c>
      <c r="W15" s="54">
        <f t="shared" si="1"/>
        <v>1.333333333333333</v>
      </c>
    </row>
    <row r="16" spans="1:23" x14ac:dyDescent="0.35">
      <c r="A16" s="15">
        <v>6</v>
      </c>
      <c r="B16" s="41" t="s">
        <v>58</v>
      </c>
      <c r="C16" s="44">
        <v>40</v>
      </c>
      <c r="D16" s="43"/>
      <c r="E16" s="44">
        <v>42</v>
      </c>
      <c r="F16" s="50"/>
      <c r="G16" s="55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</row>
    <row r="17" spans="1:24" x14ac:dyDescent="0.35">
      <c r="A17" s="15">
        <v>7</v>
      </c>
      <c r="B17" s="41" t="s">
        <v>59</v>
      </c>
      <c r="C17" s="42">
        <v>34</v>
      </c>
      <c r="D17" s="43"/>
      <c r="E17" s="44">
        <v>34</v>
      </c>
      <c r="F17" s="43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</row>
    <row r="18" spans="1:24" x14ac:dyDescent="0.35">
      <c r="A18" s="15">
        <v>8</v>
      </c>
      <c r="B18" s="41" t="s">
        <v>60</v>
      </c>
      <c r="C18" s="42">
        <v>42</v>
      </c>
      <c r="D18" s="43"/>
      <c r="E18" s="44">
        <v>45</v>
      </c>
      <c r="F18" s="58"/>
      <c r="G18" s="32"/>
      <c r="H18" s="31"/>
      <c r="I18" s="31"/>
      <c r="J18" s="31"/>
      <c r="K18" s="31"/>
      <c r="L18" s="31"/>
      <c r="M18" s="31"/>
      <c r="N18" s="31"/>
      <c r="O18" s="31"/>
      <c r="P18" s="31"/>
      <c r="Q18" s="57"/>
      <c r="R18" s="57"/>
      <c r="S18" s="57"/>
      <c r="T18" s="57"/>
      <c r="U18" s="57"/>
      <c r="V18" s="57"/>
      <c r="W18" s="57"/>
    </row>
    <row r="19" spans="1:24" x14ac:dyDescent="0.35">
      <c r="A19" s="15">
        <v>9</v>
      </c>
      <c r="B19" s="41" t="s">
        <v>61</v>
      </c>
      <c r="C19" s="42">
        <v>44</v>
      </c>
      <c r="D19" s="43"/>
      <c r="E19" s="44">
        <v>44</v>
      </c>
      <c r="F19" s="58"/>
      <c r="G19" s="32"/>
      <c r="H19" s="31"/>
      <c r="I19" s="31"/>
      <c r="J19" s="31"/>
      <c r="K19" s="40"/>
      <c r="L19" s="40"/>
      <c r="M19" s="40"/>
      <c r="N19" s="40"/>
      <c r="O19" s="40"/>
      <c r="P19" s="40"/>
      <c r="W19" s="57"/>
    </row>
    <row r="20" spans="1:24" x14ac:dyDescent="0.35">
      <c r="A20" s="15">
        <v>10</v>
      </c>
      <c r="B20" s="41" t="s">
        <v>62</v>
      </c>
      <c r="C20" s="42">
        <v>35</v>
      </c>
      <c r="D20" s="43"/>
      <c r="E20" s="44">
        <v>40</v>
      </c>
      <c r="F20" s="58"/>
      <c r="G20" s="32"/>
      <c r="H20" s="40"/>
      <c r="I20" s="59"/>
      <c r="J20" s="60"/>
      <c r="K20" s="60"/>
      <c r="L20" s="40"/>
      <c r="M20" s="40"/>
      <c r="N20" s="40"/>
      <c r="O20" s="40"/>
      <c r="P20" s="40"/>
    </row>
    <row r="21" spans="1:24" x14ac:dyDescent="0.35">
      <c r="A21" s="15">
        <v>11</v>
      </c>
      <c r="B21" s="41" t="s">
        <v>63</v>
      </c>
      <c r="C21" s="42">
        <v>34</v>
      </c>
      <c r="D21" s="43"/>
      <c r="E21" s="44">
        <v>34</v>
      </c>
      <c r="F21" s="58"/>
      <c r="H21" s="61"/>
      <c r="I21" s="89"/>
      <c r="J21" s="89"/>
      <c r="M21" s="30"/>
      <c r="N21" s="30"/>
      <c r="O21" s="30"/>
      <c r="P21" s="30"/>
      <c r="Q21" s="30"/>
    </row>
    <row r="22" spans="1:24" x14ac:dyDescent="0.35">
      <c r="A22" s="15">
        <v>12</v>
      </c>
      <c r="B22" s="41" t="s">
        <v>64</v>
      </c>
      <c r="C22" s="42">
        <v>42</v>
      </c>
      <c r="D22" s="43"/>
      <c r="E22" s="44">
        <v>45</v>
      </c>
      <c r="F22" s="58"/>
      <c r="H22" s="62"/>
      <c r="I22" s="63"/>
      <c r="J22" s="63"/>
      <c r="M22" s="30"/>
      <c r="N22" s="30"/>
      <c r="O22" s="30"/>
      <c r="P22" s="30"/>
      <c r="Q22" s="30"/>
    </row>
    <row r="23" spans="1:24" x14ac:dyDescent="0.35">
      <c r="A23" s="15">
        <v>13</v>
      </c>
      <c r="B23" s="41" t="s">
        <v>65</v>
      </c>
      <c r="C23" s="42">
        <v>44</v>
      </c>
      <c r="D23" s="43"/>
      <c r="E23" s="44">
        <v>44</v>
      </c>
      <c r="F23" s="58"/>
      <c r="H23" s="64"/>
      <c r="I23" s="31"/>
      <c r="J23" s="31"/>
      <c r="K23" s="31"/>
      <c r="L23" s="31"/>
      <c r="M23" s="31"/>
      <c r="N23" s="60"/>
      <c r="O23" s="60"/>
      <c r="P23" s="60"/>
      <c r="Q23" s="60"/>
      <c r="R23" s="60"/>
      <c r="S23" s="31"/>
      <c r="T23" s="31"/>
      <c r="U23" s="31"/>
      <c r="V23" s="31"/>
      <c r="W23" s="31"/>
      <c r="X23" s="31"/>
    </row>
    <row r="24" spans="1:24" x14ac:dyDescent="0.35">
      <c r="A24" s="15">
        <v>14</v>
      </c>
      <c r="B24" s="41" t="s">
        <v>66</v>
      </c>
      <c r="C24" s="42">
        <v>35</v>
      </c>
      <c r="D24" s="43"/>
      <c r="E24" s="44">
        <v>40</v>
      </c>
      <c r="F24" s="58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31"/>
      <c r="X24" s="31"/>
    </row>
    <row r="25" spans="1:24" ht="15.5" x14ac:dyDescent="0.35">
      <c r="A25" s="15">
        <v>15</v>
      </c>
      <c r="B25" s="41" t="s">
        <v>67</v>
      </c>
      <c r="C25" s="42">
        <v>44</v>
      </c>
      <c r="D25" s="43"/>
      <c r="E25" s="44">
        <v>44</v>
      </c>
      <c r="F25" s="58"/>
      <c r="G25" s="65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31"/>
      <c r="X25" s="31"/>
    </row>
    <row r="26" spans="1:24" ht="15.5" x14ac:dyDescent="0.35">
      <c r="A26" s="15">
        <v>16</v>
      </c>
      <c r="B26" s="41" t="s">
        <v>68</v>
      </c>
      <c r="C26" s="42">
        <v>35</v>
      </c>
      <c r="D26" s="43"/>
      <c r="E26" s="44">
        <v>40</v>
      </c>
      <c r="F26" s="58"/>
      <c r="G26" s="66"/>
      <c r="H26"/>
      <c r="I26"/>
      <c r="W26" s="67"/>
    </row>
    <row r="27" spans="1:24" ht="15.5" x14ac:dyDescent="0.35">
      <c r="A27" s="15">
        <v>17</v>
      </c>
      <c r="B27" s="41" t="s">
        <v>69</v>
      </c>
      <c r="C27" s="42">
        <v>34</v>
      </c>
      <c r="D27" s="43"/>
      <c r="E27" s="44">
        <v>34</v>
      </c>
      <c r="F27" s="58"/>
      <c r="G27" s="66"/>
      <c r="H27"/>
      <c r="I2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</row>
    <row r="28" spans="1:24" x14ac:dyDescent="0.35">
      <c r="A28" s="15">
        <v>18</v>
      </c>
      <c r="B28" s="41" t="s">
        <v>70</v>
      </c>
      <c r="C28" s="42">
        <v>42</v>
      </c>
      <c r="D28" s="43"/>
      <c r="E28" s="44">
        <v>45</v>
      </c>
      <c r="F28" s="58"/>
      <c r="G28" s="66"/>
      <c r="H28"/>
      <c r="I28"/>
    </row>
    <row r="29" spans="1:24" x14ac:dyDescent="0.35">
      <c r="A29" s="15">
        <v>19</v>
      </c>
      <c r="B29" s="41" t="s">
        <v>71</v>
      </c>
      <c r="C29" s="42">
        <v>44</v>
      </c>
      <c r="D29" s="43"/>
      <c r="E29" s="44">
        <v>44</v>
      </c>
      <c r="F29" s="58"/>
      <c r="G29" s="66"/>
      <c r="H29"/>
      <c r="I29"/>
    </row>
    <row r="30" spans="1:24" x14ac:dyDescent="0.35">
      <c r="A30" s="15">
        <v>20</v>
      </c>
      <c r="B30" s="41" t="s">
        <v>72</v>
      </c>
      <c r="C30" s="42">
        <v>35</v>
      </c>
      <c r="D30" s="43"/>
      <c r="E30" s="44">
        <v>40</v>
      </c>
      <c r="F30" s="58"/>
      <c r="G30" s="66"/>
      <c r="H30"/>
      <c r="I30"/>
    </row>
    <row r="31" spans="1:24" x14ac:dyDescent="0.35">
      <c r="A31" s="15">
        <v>21</v>
      </c>
      <c r="B31" s="41" t="s">
        <v>73</v>
      </c>
      <c r="C31" s="44">
        <v>42</v>
      </c>
      <c r="D31" s="43"/>
      <c r="E31" s="44">
        <v>48</v>
      </c>
      <c r="F31" s="58"/>
      <c r="G31" s="66"/>
      <c r="H31"/>
      <c r="I31"/>
    </row>
    <row r="32" spans="1:24" s="67" customFormat="1" ht="15.5" x14ac:dyDescent="0.35">
      <c r="A32" s="15">
        <v>22</v>
      </c>
      <c r="B32" s="41" t="s">
        <v>74</v>
      </c>
      <c r="C32" s="44">
        <v>40</v>
      </c>
      <c r="D32" s="43"/>
      <c r="E32" s="44">
        <v>42</v>
      </c>
      <c r="F32" s="58"/>
      <c r="G32" s="66"/>
      <c r="H32"/>
      <c r="I3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ht="15.5" x14ac:dyDescent="0.35">
      <c r="A33" s="15">
        <v>23</v>
      </c>
      <c r="B33" s="41" t="s">
        <v>75</v>
      </c>
      <c r="C33" s="42">
        <v>34</v>
      </c>
      <c r="D33" s="43"/>
      <c r="E33" s="44">
        <v>34</v>
      </c>
      <c r="F33" s="58"/>
      <c r="G33" s="66"/>
      <c r="H33"/>
      <c r="I33"/>
      <c r="W33" s="67"/>
    </row>
    <row r="34" spans="1:23" ht="15.5" x14ac:dyDescent="0.35">
      <c r="A34" s="15">
        <v>24</v>
      </c>
      <c r="B34" s="41" t="s">
        <v>76</v>
      </c>
      <c r="C34" s="42">
        <v>42</v>
      </c>
      <c r="D34" s="43"/>
      <c r="E34" s="44">
        <v>45</v>
      </c>
      <c r="F34" s="58"/>
      <c r="G34" s="66"/>
      <c r="H34"/>
      <c r="I34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</row>
    <row r="35" spans="1:23" x14ac:dyDescent="0.35">
      <c r="A35" s="15">
        <v>25</v>
      </c>
      <c r="B35" s="41" t="s">
        <v>77</v>
      </c>
      <c r="C35" s="42">
        <v>44</v>
      </c>
      <c r="D35" s="43"/>
      <c r="E35" s="44">
        <v>44</v>
      </c>
      <c r="F35" s="58"/>
      <c r="G35" s="66"/>
      <c r="H35"/>
      <c r="I35"/>
    </row>
    <row r="36" spans="1:23" x14ac:dyDescent="0.35">
      <c r="A36" s="15">
        <v>26</v>
      </c>
      <c r="B36" s="41" t="s">
        <v>78</v>
      </c>
      <c r="C36" s="42">
        <v>35</v>
      </c>
      <c r="D36" s="43"/>
      <c r="E36" s="44">
        <v>40</v>
      </c>
      <c r="F36" s="58"/>
      <c r="G36" s="66"/>
      <c r="H36"/>
      <c r="I36"/>
    </row>
    <row r="37" spans="1:23" x14ac:dyDescent="0.35">
      <c r="A37" s="15">
        <v>27</v>
      </c>
      <c r="B37" s="41" t="s">
        <v>79</v>
      </c>
      <c r="C37" s="42">
        <v>34</v>
      </c>
      <c r="D37" s="43"/>
      <c r="E37" s="44">
        <v>34</v>
      </c>
      <c r="F37" s="58"/>
      <c r="G37" s="66"/>
      <c r="H37"/>
      <c r="I37"/>
    </row>
    <row r="38" spans="1:23" x14ac:dyDescent="0.35">
      <c r="A38" s="15">
        <v>28</v>
      </c>
      <c r="B38" s="41" t="s">
        <v>80</v>
      </c>
      <c r="C38" s="42">
        <v>42</v>
      </c>
      <c r="D38" s="43"/>
      <c r="E38" s="44">
        <v>45</v>
      </c>
      <c r="F38" s="58"/>
      <c r="G38" s="66"/>
      <c r="H38"/>
      <c r="I38"/>
    </row>
    <row r="39" spans="1:23" x14ac:dyDescent="0.35">
      <c r="A39" s="15">
        <v>29</v>
      </c>
      <c r="B39" s="41" t="s">
        <v>81</v>
      </c>
      <c r="C39" s="42">
        <v>42</v>
      </c>
      <c r="D39" s="43"/>
      <c r="E39" s="44">
        <v>45</v>
      </c>
      <c r="F39" s="58"/>
      <c r="G39" s="66"/>
      <c r="H39"/>
      <c r="I39"/>
    </row>
    <row r="40" spans="1:23" s="67" customFormat="1" ht="15.5" x14ac:dyDescent="0.35">
      <c r="A40" s="15">
        <v>30</v>
      </c>
      <c r="B40" s="41" t="s">
        <v>82</v>
      </c>
      <c r="C40" s="42">
        <v>42</v>
      </c>
      <c r="D40" s="43"/>
      <c r="E40" s="44">
        <v>45</v>
      </c>
      <c r="F40" s="58"/>
      <c r="G40" s="66"/>
      <c r="H40"/>
      <c r="I40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ht="15.5" x14ac:dyDescent="0.35">
      <c r="A41" s="66"/>
      <c r="B41" s="66"/>
      <c r="C41" s="66"/>
      <c r="D41" s="66"/>
      <c r="E41" s="66"/>
      <c r="F41" s="66"/>
      <c r="G41" s="66"/>
      <c r="H41"/>
      <c r="I41"/>
      <c r="W41" s="67"/>
    </row>
    <row r="42" spans="1:23" ht="15.5" x14ac:dyDescent="0.35">
      <c r="A42" s="66"/>
      <c r="B42" s="66"/>
      <c r="C42" s="66"/>
      <c r="D42" s="66"/>
      <c r="E42" s="66"/>
      <c r="F42" s="66"/>
      <c r="G42" s="66"/>
      <c r="H42"/>
      <c r="I42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</row>
    <row r="43" spans="1:23" x14ac:dyDescent="0.35">
      <c r="A43" s="66"/>
      <c r="B43" s="66"/>
      <c r="C43" s="66"/>
      <c r="D43" s="66"/>
      <c r="E43" s="66"/>
      <c r="F43" s="66"/>
      <c r="G43" s="66"/>
      <c r="H43"/>
      <c r="I43"/>
    </row>
    <row r="44" spans="1:23" x14ac:dyDescent="0.35">
      <c r="G44" s="66"/>
      <c r="H44"/>
      <c r="I44"/>
    </row>
    <row r="45" spans="1:23" x14ac:dyDescent="0.35">
      <c r="H45"/>
      <c r="I45"/>
    </row>
  </sheetData>
  <mergeCells count="7">
    <mergeCell ref="O3:W7"/>
    <mergeCell ref="A4:E4"/>
    <mergeCell ref="I21:J21"/>
    <mergeCell ref="A1:E1"/>
    <mergeCell ref="G1:M1"/>
    <mergeCell ref="A2:E2"/>
    <mergeCell ref="A3:E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"/>
  <sheetViews>
    <sheetView topLeftCell="A13" workbookViewId="0">
      <selection activeCell="F30" sqref="F30"/>
    </sheetView>
  </sheetViews>
  <sheetFormatPr defaultColWidth="15.26953125" defaultRowHeight="14.5" x14ac:dyDescent="0.35"/>
  <cols>
    <col min="1" max="7" width="15.26953125" style="15"/>
    <col min="8" max="16384" width="15.26953125" style="2"/>
  </cols>
  <sheetData>
    <row r="1" spans="1:23" x14ac:dyDescent="0.35">
      <c r="A1" s="90" t="s">
        <v>0</v>
      </c>
      <c r="B1" s="91"/>
      <c r="C1" s="91"/>
      <c r="D1" s="91"/>
      <c r="E1" s="92"/>
      <c r="F1" s="1"/>
      <c r="G1" s="93"/>
      <c r="H1" s="93"/>
      <c r="I1" s="93"/>
      <c r="J1" s="93"/>
      <c r="K1" s="93"/>
      <c r="L1" s="93"/>
      <c r="M1" s="93"/>
    </row>
    <row r="2" spans="1:23" x14ac:dyDescent="0.35">
      <c r="A2" s="88" t="s">
        <v>1</v>
      </c>
      <c r="B2" s="88"/>
      <c r="C2" s="88"/>
      <c r="D2" s="88"/>
      <c r="E2" s="88"/>
      <c r="F2" s="3"/>
      <c r="G2" s="4" t="s">
        <v>2</v>
      </c>
      <c r="H2" s="5"/>
      <c r="I2" s="6"/>
    </row>
    <row r="3" spans="1:23" ht="43.5" x14ac:dyDescent="0.35">
      <c r="A3" s="88" t="s">
        <v>171</v>
      </c>
      <c r="B3" s="88"/>
      <c r="C3" s="88"/>
      <c r="D3" s="88"/>
      <c r="E3" s="88"/>
      <c r="F3" s="3"/>
      <c r="G3" s="4" t="s">
        <v>3</v>
      </c>
      <c r="H3" s="5"/>
      <c r="I3" s="7" t="s">
        <v>4</v>
      </c>
      <c r="K3" s="8" t="s">
        <v>5</v>
      </c>
      <c r="L3" s="8" t="s">
        <v>6</v>
      </c>
      <c r="N3" s="8" t="s">
        <v>7</v>
      </c>
      <c r="O3" s="87" t="s">
        <v>8</v>
      </c>
      <c r="P3" s="87"/>
      <c r="Q3" s="87"/>
      <c r="R3" s="87"/>
      <c r="S3" s="87"/>
      <c r="T3" s="87"/>
      <c r="U3" s="87"/>
      <c r="V3" s="87"/>
      <c r="W3" s="87"/>
    </row>
    <row r="4" spans="1:23" ht="21" x14ac:dyDescent="0.35">
      <c r="A4" s="88" t="s">
        <v>172</v>
      </c>
      <c r="B4" s="88"/>
      <c r="C4" s="88"/>
      <c r="D4" s="88"/>
      <c r="E4" s="88"/>
      <c r="F4" s="3"/>
      <c r="G4" s="4" t="s">
        <v>10</v>
      </c>
      <c r="H4" s="5"/>
      <c r="I4" s="6"/>
      <c r="K4" s="9" t="s">
        <v>11</v>
      </c>
      <c r="L4" s="9">
        <v>3</v>
      </c>
      <c r="N4" s="10">
        <v>3</v>
      </c>
      <c r="O4" s="87"/>
      <c r="P4" s="87"/>
      <c r="Q4" s="87"/>
      <c r="R4" s="87"/>
      <c r="S4" s="87"/>
      <c r="T4" s="87"/>
      <c r="U4" s="87"/>
      <c r="V4" s="87"/>
      <c r="W4" s="87"/>
    </row>
    <row r="5" spans="1:23" ht="21" x14ac:dyDescent="0.35">
      <c r="A5" s="69" t="s">
        <v>173</v>
      </c>
      <c r="B5" s="69"/>
      <c r="C5" s="69"/>
      <c r="D5" s="69"/>
      <c r="E5" s="69"/>
      <c r="F5" s="3"/>
      <c r="G5" s="4" t="s">
        <v>13</v>
      </c>
      <c r="H5" s="48">
        <f>(15/15)*100</f>
        <v>100</v>
      </c>
      <c r="I5" s="6"/>
      <c r="K5" s="13" t="s">
        <v>14</v>
      </c>
      <c r="L5" s="13">
        <v>2</v>
      </c>
      <c r="N5" s="14">
        <v>2</v>
      </c>
      <c r="O5" s="87"/>
      <c r="P5" s="87"/>
      <c r="Q5" s="87"/>
      <c r="R5" s="87"/>
      <c r="S5" s="87"/>
      <c r="T5" s="87"/>
      <c r="U5" s="87"/>
      <c r="V5" s="87"/>
      <c r="W5" s="87"/>
    </row>
    <row r="6" spans="1:23" ht="21" x14ac:dyDescent="0.35">
      <c r="B6" s="16" t="s">
        <v>15</v>
      </c>
      <c r="C6" s="17" t="s">
        <v>16</v>
      </c>
      <c r="D6" s="17" t="s">
        <v>17</v>
      </c>
      <c r="E6" s="17" t="s">
        <v>18</v>
      </c>
      <c r="F6" s="17" t="s">
        <v>17</v>
      </c>
      <c r="G6" s="4" t="s">
        <v>18</v>
      </c>
      <c r="H6" s="49">
        <f>(14/15)*100</f>
        <v>93.333333333333329</v>
      </c>
      <c r="I6" s="6"/>
      <c r="K6" s="19" t="s">
        <v>19</v>
      </c>
      <c r="L6" s="19">
        <v>1</v>
      </c>
      <c r="N6" s="20">
        <v>1</v>
      </c>
      <c r="O6" s="87"/>
      <c r="P6" s="87"/>
      <c r="Q6" s="87"/>
      <c r="R6" s="87"/>
      <c r="S6" s="87"/>
      <c r="T6" s="87"/>
      <c r="U6" s="87"/>
      <c r="V6" s="87"/>
      <c r="W6" s="87"/>
    </row>
    <row r="7" spans="1:23" ht="43.5" x14ac:dyDescent="0.35">
      <c r="B7" s="21" t="s">
        <v>20</v>
      </c>
      <c r="C7" s="22" t="s">
        <v>21</v>
      </c>
      <c r="D7" s="22"/>
      <c r="E7" s="23" t="s">
        <v>21</v>
      </c>
      <c r="F7" s="23"/>
      <c r="G7" s="24" t="s">
        <v>22</v>
      </c>
      <c r="H7" s="25">
        <f>AVERAGE(H5:H6)</f>
        <v>96.666666666666657</v>
      </c>
      <c r="I7" s="26">
        <v>0.6</v>
      </c>
      <c r="K7" s="27" t="s">
        <v>23</v>
      </c>
      <c r="L7" s="27">
        <v>0</v>
      </c>
      <c r="N7" s="28"/>
      <c r="O7" s="87"/>
      <c r="P7" s="87"/>
      <c r="Q7" s="87"/>
      <c r="R7" s="87"/>
      <c r="S7" s="87"/>
      <c r="T7" s="87"/>
      <c r="U7" s="87"/>
      <c r="V7" s="87"/>
      <c r="W7" s="87"/>
    </row>
    <row r="8" spans="1:23" x14ac:dyDescent="0.35">
      <c r="B8" s="21" t="s">
        <v>24</v>
      </c>
      <c r="C8" s="23" t="s">
        <v>25</v>
      </c>
      <c r="D8" s="23"/>
      <c r="E8" s="23" t="s">
        <v>26</v>
      </c>
      <c r="F8" s="23"/>
      <c r="G8" s="24" t="s">
        <v>27</v>
      </c>
      <c r="H8" s="4" t="s">
        <v>28</v>
      </c>
      <c r="I8" s="6"/>
    </row>
    <row r="9" spans="1:23" x14ac:dyDescent="0.35">
      <c r="B9" s="21" t="s">
        <v>29</v>
      </c>
      <c r="C9" s="23" t="s">
        <v>174</v>
      </c>
      <c r="D9" s="23"/>
      <c r="E9" s="23" t="s">
        <v>174</v>
      </c>
      <c r="F9" s="29"/>
      <c r="H9" s="30"/>
      <c r="I9" s="30"/>
      <c r="W9" s="31"/>
    </row>
    <row r="10" spans="1:23" s="40" customFormat="1" ht="15.5" x14ac:dyDescent="0.35">
      <c r="A10" s="32"/>
      <c r="B10" s="21" t="s">
        <v>31</v>
      </c>
      <c r="C10" s="23">
        <v>50</v>
      </c>
      <c r="D10" s="33">
        <f>(0.55*50)</f>
        <v>27.500000000000004</v>
      </c>
      <c r="E10" s="34">
        <v>50</v>
      </c>
      <c r="F10" s="35">
        <f>0.55*50</f>
        <v>27.500000000000004</v>
      </c>
      <c r="G10" s="36"/>
      <c r="H10" s="37" t="s">
        <v>32</v>
      </c>
      <c r="I10" s="37" t="s">
        <v>33</v>
      </c>
      <c r="J10" s="38" t="s">
        <v>34</v>
      </c>
      <c r="K10" s="38" t="s">
        <v>35</v>
      </c>
      <c r="L10" s="38" t="s">
        <v>36</v>
      </c>
      <c r="M10" s="38" t="s">
        <v>37</v>
      </c>
      <c r="N10" s="38" t="s">
        <v>38</v>
      </c>
      <c r="O10" s="38" t="s">
        <v>39</v>
      </c>
      <c r="P10" s="38" t="s">
        <v>40</v>
      </c>
      <c r="Q10" s="38" t="s">
        <v>41</v>
      </c>
      <c r="R10" s="38" t="s">
        <v>42</v>
      </c>
      <c r="S10" s="38" t="s">
        <v>43</v>
      </c>
      <c r="T10" s="38" t="s">
        <v>45</v>
      </c>
      <c r="U10" s="38" t="s">
        <v>46</v>
      </c>
      <c r="V10" s="38" t="s">
        <v>47</v>
      </c>
      <c r="W10" s="31"/>
    </row>
    <row r="11" spans="1:23" ht="15.5" x14ac:dyDescent="0.35">
      <c r="A11" s="15">
        <v>1</v>
      </c>
      <c r="B11" s="41" t="s">
        <v>56</v>
      </c>
      <c r="C11" s="23">
        <v>48</v>
      </c>
      <c r="D11" s="43">
        <f>COUNTIF(C11:C25,"&gt;="&amp;D10)</f>
        <v>15</v>
      </c>
      <c r="E11" s="34">
        <v>44</v>
      </c>
      <c r="F11" s="45">
        <f>COUNTIF(E11:E25,"&gt;="&amp;F10)</f>
        <v>14</v>
      </c>
      <c r="G11" s="46" t="s">
        <v>49</v>
      </c>
      <c r="H11" s="81">
        <v>3</v>
      </c>
      <c r="I11" s="81">
        <v>2</v>
      </c>
      <c r="J11" s="82">
        <v>2</v>
      </c>
      <c r="K11" s="83">
        <v>2</v>
      </c>
      <c r="L11" s="82">
        <v>2</v>
      </c>
      <c r="M11" s="82">
        <v>3</v>
      </c>
      <c r="N11" s="82">
        <v>2</v>
      </c>
      <c r="O11" s="82">
        <v>1</v>
      </c>
      <c r="P11" s="82"/>
      <c r="Q11" s="82">
        <v>2</v>
      </c>
      <c r="R11" s="82">
        <v>2</v>
      </c>
      <c r="S11" s="82">
        <v>1</v>
      </c>
      <c r="T11" s="82">
        <v>3</v>
      </c>
      <c r="U11" s="82">
        <v>3</v>
      </c>
      <c r="V11" s="82">
        <v>3</v>
      </c>
      <c r="W11" s="31"/>
    </row>
    <row r="12" spans="1:23" ht="15.5" x14ac:dyDescent="0.35">
      <c r="A12" s="15">
        <v>2</v>
      </c>
      <c r="B12" s="41" t="s">
        <v>58</v>
      </c>
      <c r="C12" s="23">
        <v>39</v>
      </c>
      <c r="D12" s="48">
        <f>(15/15)*100</f>
        <v>100</v>
      </c>
      <c r="E12" s="34">
        <v>35</v>
      </c>
      <c r="F12" s="49">
        <f>(14/15)*100</f>
        <v>93.333333333333329</v>
      </c>
      <c r="G12" s="46" t="s">
        <v>51</v>
      </c>
      <c r="H12" s="52">
        <v>3</v>
      </c>
      <c r="I12" s="52">
        <v>2</v>
      </c>
      <c r="J12" s="84"/>
      <c r="K12" s="82">
        <v>2</v>
      </c>
      <c r="L12" s="84">
        <v>2</v>
      </c>
      <c r="M12" s="84">
        <v>2</v>
      </c>
      <c r="N12" s="84"/>
      <c r="O12" s="84"/>
      <c r="P12" s="84">
        <v>1</v>
      </c>
      <c r="Q12" s="84"/>
      <c r="R12" s="84">
        <v>1</v>
      </c>
      <c r="S12" s="84">
        <v>1</v>
      </c>
      <c r="T12" s="84">
        <v>3</v>
      </c>
      <c r="U12" s="84">
        <v>2</v>
      </c>
      <c r="V12" s="84">
        <v>3</v>
      </c>
      <c r="W12" s="31"/>
    </row>
    <row r="13" spans="1:23" ht="15.5" x14ac:dyDescent="0.35">
      <c r="A13" s="15">
        <v>3</v>
      </c>
      <c r="B13" s="41" t="s">
        <v>59</v>
      </c>
      <c r="C13" s="23">
        <v>43</v>
      </c>
      <c r="D13" s="43"/>
      <c r="E13" s="34">
        <v>40</v>
      </c>
      <c r="F13" s="50"/>
      <c r="G13" s="46" t="s">
        <v>53</v>
      </c>
      <c r="H13" s="52">
        <v>2</v>
      </c>
      <c r="I13" s="52">
        <v>1</v>
      </c>
      <c r="J13" s="84">
        <v>2</v>
      </c>
      <c r="K13" s="84">
        <v>1</v>
      </c>
      <c r="L13" s="84"/>
      <c r="M13" s="84">
        <v>1</v>
      </c>
      <c r="N13" s="84">
        <v>2</v>
      </c>
      <c r="O13" s="84">
        <v>1</v>
      </c>
      <c r="P13" s="84"/>
      <c r="Q13" s="84">
        <v>1</v>
      </c>
      <c r="R13" s="84"/>
      <c r="S13" s="84"/>
      <c r="T13" s="84">
        <v>3</v>
      </c>
      <c r="U13" s="84">
        <v>2</v>
      </c>
      <c r="V13" s="84">
        <v>2</v>
      </c>
      <c r="W13" s="31"/>
    </row>
    <row r="14" spans="1:23" x14ac:dyDescent="0.35">
      <c r="A14" s="15">
        <v>4</v>
      </c>
      <c r="B14" s="41" t="s">
        <v>60</v>
      </c>
      <c r="C14" s="23">
        <v>39</v>
      </c>
      <c r="D14" s="43"/>
      <c r="E14" s="34">
        <v>39</v>
      </c>
      <c r="F14" s="50"/>
      <c r="G14" s="85" t="s">
        <v>175</v>
      </c>
      <c r="H14" s="84">
        <v>3</v>
      </c>
      <c r="I14" s="86">
        <v>1</v>
      </c>
      <c r="J14" s="86"/>
      <c r="K14" s="86">
        <v>1</v>
      </c>
      <c r="L14" s="86">
        <v>2</v>
      </c>
      <c r="M14" s="86"/>
      <c r="N14" s="86">
        <v>2</v>
      </c>
      <c r="O14" s="86">
        <v>2</v>
      </c>
      <c r="P14" s="86">
        <v>2</v>
      </c>
      <c r="Q14" s="86"/>
      <c r="R14" s="86">
        <v>2</v>
      </c>
      <c r="S14" s="86">
        <v>2</v>
      </c>
      <c r="T14" s="86">
        <v>2</v>
      </c>
      <c r="U14" s="86">
        <v>2</v>
      </c>
      <c r="V14" s="86">
        <v>2</v>
      </c>
      <c r="W14" s="31"/>
    </row>
    <row r="15" spans="1:23" x14ac:dyDescent="0.35">
      <c r="A15" s="15">
        <v>5</v>
      </c>
      <c r="B15" s="41" t="s">
        <v>61</v>
      </c>
      <c r="C15" s="23">
        <v>42</v>
      </c>
      <c r="D15" s="43"/>
      <c r="E15" s="34">
        <v>40</v>
      </c>
      <c r="F15" s="50"/>
      <c r="G15" s="85" t="s">
        <v>176</v>
      </c>
      <c r="H15" s="84">
        <v>1</v>
      </c>
      <c r="I15" s="86"/>
      <c r="J15" s="86">
        <v>1</v>
      </c>
      <c r="K15" s="86">
        <v>1</v>
      </c>
      <c r="L15" s="86">
        <v>1</v>
      </c>
      <c r="M15" s="86"/>
      <c r="N15" s="86">
        <v>1</v>
      </c>
      <c r="O15" s="86">
        <v>1</v>
      </c>
      <c r="P15" s="86"/>
      <c r="Q15" s="86">
        <v>1</v>
      </c>
      <c r="R15" s="86"/>
      <c r="S15" s="86">
        <v>1</v>
      </c>
      <c r="T15" s="86"/>
      <c r="U15" s="86"/>
      <c r="V15" s="86"/>
      <c r="W15" s="31"/>
    </row>
    <row r="16" spans="1:23" ht="15.5" x14ac:dyDescent="0.35">
      <c r="A16" s="15">
        <v>6</v>
      </c>
      <c r="B16" s="41" t="s">
        <v>63</v>
      </c>
      <c r="C16" s="23">
        <v>42</v>
      </c>
      <c r="D16" s="43"/>
      <c r="E16" s="34">
        <v>42</v>
      </c>
      <c r="F16" s="50"/>
      <c r="G16" s="51" t="s">
        <v>55</v>
      </c>
      <c r="H16" s="52">
        <f>AVERAGE(H11:H15)</f>
        <v>2.4</v>
      </c>
      <c r="I16" s="52">
        <f t="shared" ref="I16:V16" si="0">AVERAGE(I11:I15)</f>
        <v>1.5</v>
      </c>
      <c r="J16" s="52">
        <f t="shared" si="0"/>
        <v>1.6666666666666667</v>
      </c>
      <c r="K16" s="52">
        <f t="shared" si="0"/>
        <v>1.4</v>
      </c>
      <c r="L16" s="52">
        <f t="shared" si="0"/>
        <v>1.75</v>
      </c>
      <c r="M16" s="52">
        <f t="shared" si="0"/>
        <v>2</v>
      </c>
      <c r="N16" s="52">
        <f t="shared" si="0"/>
        <v>1.75</v>
      </c>
      <c r="O16" s="52">
        <f t="shared" si="0"/>
        <v>1.25</v>
      </c>
      <c r="P16" s="52">
        <f t="shared" si="0"/>
        <v>1.5</v>
      </c>
      <c r="Q16" s="52">
        <f t="shared" si="0"/>
        <v>1.3333333333333333</v>
      </c>
      <c r="R16" s="52">
        <f t="shared" si="0"/>
        <v>1.6666666666666667</v>
      </c>
      <c r="S16" s="52">
        <f t="shared" si="0"/>
        <v>1.25</v>
      </c>
      <c r="T16" s="52">
        <f t="shared" si="0"/>
        <v>2.75</v>
      </c>
      <c r="U16" s="52">
        <f t="shared" si="0"/>
        <v>2.25</v>
      </c>
      <c r="V16" s="52">
        <f t="shared" si="0"/>
        <v>2.5</v>
      </c>
    </row>
    <row r="17" spans="1:24" ht="15.5" x14ac:dyDescent="0.35">
      <c r="A17" s="15">
        <v>7</v>
      </c>
      <c r="B17" s="41" t="s">
        <v>64</v>
      </c>
      <c r="C17" s="23">
        <v>46</v>
      </c>
      <c r="D17" s="43"/>
      <c r="E17" s="34">
        <v>41</v>
      </c>
      <c r="F17" s="43"/>
      <c r="G17" s="53" t="s">
        <v>57</v>
      </c>
      <c r="H17" s="54">
        <f>(96.27*H16)/100</f>
        <v>2.3104799999999996</v>
      </c>
      <c r="I17" s="54">
        <f t="shared" ref="I17:V17" si="1">(96.27*I16)/100</f>
        <v>1.4440500000000001</v>
      </c>
      <c r="J17" s="54">
        <f t="shared" si="1"/>
        <v>1.6044999999999998</v>
      </c>
      <c r="K17" s="54">
        <f t="shared" si="1"/>
        <v>1.34778</v>
      </c>
      <c r="L17" s="54">
        <f t="shared" si="1"/>
        <v>1.684725</v>
      </c>
      <c r="M17" s="54">
        <f t="shared" si="1"/>
        <v>1.9254</v>
      </c>
      <c r="N17" s="54">
        <f t="shared" si="1"/>
        <v>1.684725</v>
      </c>
      <c r="O17" s="54">
        <f t="shared" si="1"/>
        <v>1.2033749999999999</v>
      </c>
      <c r="P17" s="54">
        <f t="shared" si="1"/>
        <v>1.4440500000000001</v>
      </c>
      <c r="Q17" s="54">
        <f t="shared" si="1"/>
        <v>1.2835999999999999</v>
      </c>
      <c r="R17" s="54">
        <f t="shared" si="1"/>
        <v>1.6044999999999998</v>
      </c>
      <c r="S17" s="54">
        <f t="shared" si="1"/>
        <v>1.2033749999999999</v>
      </c>
      <c r="T17" s="54">
        <f t="shared" si="1"/>
        <v>2.6474250000000001</v>
      </c>
      <c r="U17" s="54">
        <f t="shared" si="1"/>
        <v>2.1660749999999998</v>
      </c>
      <c r="V17" s="54">
        <f t="shared" si="1"/>
        <v>2.4067499999999997</v>
      </c>
    </row>
    <row r="18" spans="1:24" x14ac:dyDescent="0.35">
      <c r="A18" s="15">
        <v>8</v>
      </c>
      <c r="B18" s="41" t="s">
        <v>65</v>
      </c>
      <c r="C18" s="23">
        <v>46</v>
      </c>
      <c r="D18" s="43"/>
      <c r="E18" s="34">
        <v>45</v>
      </c>
      <c r="F18" s="58"/>
      <c r="G18" s="32"/>
      <c r="H18" s="31"/>
      <c r="I18" s="31"/>
      <c r="J18" s="31"/>
      <c r="K18" s="31"/>
      <c r="L18" s="31"/>
      <c r="M18" s="31"/>
      <c r="N18" s="31"/>
      <c r="O18" s="31"/>
      <c r="P18" s="31"/>
      <c r="Q18" s="57"/>
      <c r="R18" s="57"/>
      <c r="S18" s="57"/>
      <c r="T18" s="57"/>
      <c r="U18" s="57"/>
      <c r="V18" s="57"/>
      <c r="W18" s="57"/>
    </row>
    <row r="19" spans="1:24" x14ac:dyDescent="0.35">
      <c r="A19" s="15">
        <v>9</v>
      </c>
      <c r="B19" s="41" t="s">
        <v>66</v>
      </c>
      <c r="C19" s="23">
        <v>49</v>
      </c>
      <c r="D19" s="43"/>
      <c r="E19" s="34">
        <v>45</v>
      </c>
      <c r="F19" s="58"/>
      <c r="G19" s="32"/>
      <c r="H19" s="31"/>
      <c r="I19" s="31"/>
      <c r="J19" s="31"/>
      <c r="K19" s="40"/>
      <c r="L19" s="40"/>
      <c r="M19" s="40"/>
      <c r="N19" s="40"/>
      <c r="O19" s="40"/>
      <c r="P19" s="40"/>
      <c r="W19" s="57"/>
    </row>
    <row r="20" spans="1:24" x14ac:dyDescent="0.35">
      <c r="A20" s="15">
        <v>10</v>
      </c>
      <c r="B20" s="41" t="s">
        <v>67</v>
      </c>
      <c r="C20" s="23">
        <v>40</v>
      </c>
      <c r="D20" s="43"/>
      <c r="E20" s="34">
        <v>40</v>
      </c>
      <c r="F20" s="58"/>
      <c r="G20" s="32"/>
      <c r="H20" s="40"/>
      <c r="I20" s="59"/>
      <c r="J20" s="60"/>
      <c r="K20" s="60"/>
      <c r="L20" s="40"/>
      <c r="M20" s="40"/>
      <c r="N20" s="40"/>
      <c r="O20" s="40"/>
      <c r="P20" s="40"/>
    </row>
    <row r="21" spans="1:24" x14ac:dyDescent="0.35">
      <c r="A21" s="15">
        <v>11</v>
      </c>
      <c r="B21" s="41" t="s">
        <v>68</v>
      </c>
      <c r="C21" s="23">
        <v>46</v>
      </c>
      <c r="D21" s="43"/>
      <c r="E21" s="34">
        <v>40</v>
      </c>
      <c r="F21" s="58"/>
      <c r="H21" s="68"/>
      <c r="I21" s="89"/>
      <c r="J21" s="89"/>
      <c r="M21" s="30"/>
      <c r="N21" s="30"/>
      <c r="O21" s="30"/>
      <c r="P21" s="30"/>
      <c r="Q21" s="30"/>
    </row>
    <row r="22" spans="1:24" x14ac:dyDescent="0.35">
      <c r="A22" s="15">
        <v>12</v>
      </c>
      <c r="B22" s="41" t="s">
        <v>48</v>
      </c>
      <c r="C22" s="23">
        <v>35</v>
      </c>
      <c r="D22" s="43"/>
      <c r="E22" s="34">
        <v>37</v>
      </c>
      <c r="F22" s="58"/>
      <c r="H22" s="62"/>
      <c r="I22" s="63"/>
      <c r="J22" s="63"/>
      <c r="M22" s="30"/>
      <c r="N22" s="30"/>
      <c r="O22" s="30"/>
      <c r="P22" s="30"/>
      <c r="Q22" s="30"/>
    </row>
    <row r="23" spans="1:24" x14ac:dyDescent="0.35">
      <c r="A23" s="15">
        <v>13</v>
      </c>
      <c r="B23" s="41" t="s">
        <v>50</v>
      </c>
      <c r="C23" s="23">
        <v>42</v>
      </c>
      <c r="D23" s="43"/>
      <c r="E23" s="34">
        <v>40</v>
      </c>
      <c r="F23" s="58"/>
      <c r="H23" s="64"/>
      <c r="I23" s="31"/>
      <c r="J23" s="31"/>
      <c r="K23" s="31"/>
      <c r="L23" s="31"/>
      <c r="M23" s="31"/>
      <c r="N23" s="60"/>
      <c r="O23" s="60"/>
      <c r="P23" s="60"/>
      <c r="Q23" s="60"/>
      <c r="R23" s="60"/>
      <c r="S23" s="31"/>
      <c r="T23" s="31"/>
      <c r="U23" s="31"/>
      <c r="V23" s="31"/>
      <c r="W23" s="31"/>
      <c r="X23" s="31"/>
    </row>
    <row r="24" spans="1:24" x14ac:dyDescent="0.35">
      <c r="A24" s="15">
        <v>14</v>
      </c>
      <c r="B24" s="41" t="s">
        <v>52</v>
      </c>
      <c r="C24" s="23">
        <v>42</v>
      </c>
      <c r="D24" s="43"/>
      <c r="E24" s="34">
        <v>39</v>
      </c>
      <c r="F24" s="58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31"/>
      <c r="X24" s="31"/>
    </row>
    <row r="25" spans="1:24" ht="15.5" x14ac:dyDescent="0.35">
      <c r="A25" s="15">
        <v>15</v>
      </c>
      <c r="B25" s="41" t="s">
        <v>54</v>
      </c>
      <c r="C25" s="23">
        <v>34</v>
      </c>
      <c r="D25" s="71"/>
      <c r="E25" s="34">
        <v>18</v>
      </c>
      <c r="F25" s="72"/>
      <c r="G25" s="65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31"/>
      <c r="X25" s="31"/>
    </row>
    <row r="26" spans="1:24" x14ac:dyDescent="0.35">
      <c r="H26"/>
      <c r="I26"/>
    </row>
  </sheetData>
  <mergeCells count="7">
    <mergeCell ref="O3:W7"/>
    <mergeCell ref="A4:E4"/>
    <mergeCell ref="I21:J21"/>
    <mergeCell ref="A1:E1"/>
    <mergeCell ref="G1:M1"/>
    <mergeCell ref="A2:E2"/>
    <mergeCell ref="A3:E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"/>
  <sheetViews>
    <sheetView workbookViewId="0">
      <selection activeCell="J9" sqref="J9"/>
    </sheetView>
  </sheetViews>
  <sheetFormatPr defaultColWidth="9.1796875" defaultRowHeight="14.5" x14ac:dyDescent="0.35"/>
  <cols>
    <col min="1" max="7" width="9.1796875" style="15"/>
    <col min="8" max="16384" width="9.1796875" style="2"/>
  </cols>
  <sheetData>
    <row r="1" spans="1:23" x14ac:dyDescent="0.35">
      <c r="A1" s="90" t="s">
        <v>0</v>
      </c>
      <c r="B1" s="91"/>
      <c r="C1" s="91"/>
      <c r="D1" s="91"/>
      <c r="E1" s="92"/>
      <c r="F1" s="1"/>
      <c r="G1" s="93"/>
      <c r="H1" s="93"/>
      <c r="I1" s="93"/>
      <c r="J1" s="93"/>
      <c r="K1" s="93"/>
      <c r="L1" s="93"/>
      <c r="M1" s="93"/>
    </row>
    <row r="2" spans="1:23" x14ac:dyDescent="0.35">
      <c r="A2" s="88" t="s">
        <v>1</v>
      </c>
      <c r="B2" s="88"/>
      <c r="C2" s="88"/>
      <c r="D2" s="88"/>
      <c r="E2" s="88"/>
      <c r="F2" s="3"/>
      <c r="G2" s="4" t="s">
        <v>2</v>
      </c>
      <c r="H2" s="5"/>
      <c r="I2" s="6"/>
    </row>
    <row r="3" spans="1:23" ht="72.5" x14ac:dyDescent="0.35">
      <c r="A3" s="88" t="s">
        <v>177</v>
      </c>
      <c r="B3" s="88"/>
      <c r="C3" s="88"/>
      <c r="D3" s="88"/>
      <c r="E3" s="88"/>
      <c r="F3" s="3"/>
      <c r="G3" s="4" t="s">
        <v>3</v>
      </c>
      <c r="H3" s="5"/>
      <c r="I3" s="7" t="s">
        <v>4</v>
      </c>
      <c r="K3" s="8" t="s">
        <v>5</v>
      </c>
      <c r="L3" s="8" t="s">
        <v>6</v>
      </c>
      <c r="N3" s="8" t="s">
        <v>7</v>
      </c>
      <c r="O3" s="87" t="s">
        <v>8</v>
      </c>
      <c r="P3" s="87"/>
      <c r="Q3" s="87"/>
      <c r="R3" s="87"/>
      <c r="S3" s="87"/>
      <c r="T3" s="87"/>
      <c r="U3" s="87"/>
      <c r="V3" s="87"/>
      <c r="W3" s="87"/>
    </row>
    <row r="4" spans="1:23" ht="21" x14ac:dyDescent="0.35">
      <c r="A4" s="88" t="s">
        <v>178</v>
      </c>
      <c r="B4" s="88"/>
      <c r="C4" s="88"/>
      <c r="D4" s="88"/>
      <c r="E4" s="88"/>
      <c r="F4" s="3"/>
      <c r="G4" s="4" t="s">
        <v>10</v>
      </c>
      <c r="H4" s="5"/>
      <c r="I4" s="6"/>
      <c r="K4" s="9" t="s">
        <v>11</v>
      </c>
      <c r="L4" s="9">
        <v>3</v>
      </c>
      <c r="N4" s="10">
        <v>3</v>
      </c>
      <c r="O4" s="87"/>
      <c r="P4" s="87"/>
      <c r="Q4" s="87"/>
      <c r="R4" s="87"/>
      <c r="S4" s="87"/>
      <c r="T4" s="87"/>
      <c r="U4" s="87"/>
      <c r="V4" s="87"/>
      <c r="W4" s="87"/>
    </row>
    <row r="5" spans="1:23" ht="21" x14ac:dyDescent="0.35">
      <c r="A5" s="69" t="s">
        <v>173</v>
      </c>
      <c r="B5" s="69"/>
      <c r="C5" s="69"/>
      <c r="D5" s="69"/>
      <c r="E5" s="69"/>
      <c r="F5" s="3"/>
      <c r="G5" s="4" t="s">
        <v>13</v>
      </c>
      <c r="H5" s="48">
        <f>(15/15)*100</f>
        <v>100</v>
      </c>
      <c r="I5" s="6"/>
      <c r="K5" s="13" t="s">
        <v>14</v>
      </c>
      <c r="L5" s="13">
        <v>2</v>
      </c>
      <c r="N5" s="14">
        <v>2</v>
      </c>
      <c r="O5" s="87"/>
      <c r="P5" s="87"/>
      <c r="Q5" s="87"/>
      <c r="R5" s="87"/>
      <c r="S5" s="87"/>
      <c r="T5" s="87"/>
      <c r="U5" s="87"/>
      <c r="V5" s="87"/>
      <c r="W5" s="87"/>
    </row>
    <row r="6" spans="1:23" ht="21" x14ac:dyDescent="0.35">
      <c r="B6" s="16" t="s">
        <v>15</v>
      </c>
      <c r="C6" s="17" t="s">
        <v>16</v>
      </c>
      <c r="D6" s="17" t="s">
        <v>17</v>
      </c>
      <c r="E6" s="17" t="s">
        <v>18</v>
      </c>
      <c r="F6" s="17" t="s">
        <v>17</v>
      </c>
      <c r="G6" s="4" t="s">
        <v>18</v>
      </c>
      <c r="H6" s="49">
        <f>(14/15)*100</f>
        <v>93.333333333333329</v>
      </c>
      <c r="I6" s="6"/>
      <c r="K6" s="19" t="s">
        <v>19</v>
      </c>
      <c r="L6" s="19">
        <v>1</v>
      </c>
      <c r="N6" s="20">
        <v>1</v>
      </c>
      <c r="O6" s="87"/>
      <c r="P6" s="87"/>
      <c r="Q6" s="87"/>
      <c r="R6" s="87"/>
      <c r="S6" s="87"/>
      <c r="T6" s="87"/>
      <c r="U6" s="87"/>
      <c r="V6" s="87"/>
      <c r="W6" s="87"/>
    </row>
    <row r="7" spans="1:23" ht="58" x14ac:dyDescent="0.35">
      <c r="B7" s="21" t="s">
        <v>20</v>
      </c>
      <c r="C7" s="22" t="s">
        <v>21</v>
      </c>
      <c r="D7" s="22"/>
      <c r="E7" s="23" t="s">
        <v>21</v>
      </c>
      <c r="F7" s="23"/>
      <c r="G7" s="24" t="s">
        <v>22</v>
      </c>
      <c r="H7" s="25">
        <f>AVERAGE(H5:H6)</f>
        <v>96.666666666666657</v>
      </c>
      <c r="I7" s="26">
        <v>0.6</v>
      </c>
      <c r="K7" s="27" t="s">
        <v>23</v>
      </c>
      <c r="L7" s="27">
        <v>0</v>
      </c>
      <c r="N7" s="28"/>
      <c r="O7" s="87"/>
      <c r="P7" s="87"/>
      <c r="Q7" s="87"/>
      <c r="R7" s="87"/>
      <c r="S7" s="87"/>
      <c r="T7" s="87"/>
      <c r="U7" s="87"/>
      <c r="V7" s="87"/>
      <c r="W7" s="87"/>
    </row>
    <row r="8" spans="1:23" x14ac:dyDescent="0.35">
      <c r="B8" s="21" t="s">
        <v>24</v>
      </c>
      <c r="C8" s="23" t="s">
        <v>25</v>
      </c>
      <c r="D8" s="23"/>
      <c r="E8" s="23" t="s">
        <v>26</v>
      </c>
      <c r="F8" s="23"/>
      <c r="G8" s="24" t="s">
        <v>27</v>
      </c>
      <c r="H8" s="4" t="s">
        <v>28</v>
      </c>
      <c r="I8" s="6"/>
    </row>
    <row r="9" spans="1:23" x14ac:dyDescent="0.35">
      <c r="B9" s="21" t="s">
        <v>29</v>
      </c>
      <c r="C9" s="23" t="s">
        <v>174</v>
      </c>
      <c r="D9" s="23"/>
      <c r="E9" s="23" t="s">
        <v>174</v>
      </c>
      <c r="F9" s="29"/>
      <c r="H9" s="30"/>
      <c r="I9" s="30"/>
      <c r="W9" s="31"/>
    </row>
    <row r="10" spans="1:23" s="40" customFormat="1" ht="15.5" x14ac:dyDescent="0.35">
      <c r="A10" s="32"/>
      <c r="B10" s="21" t="s">
        <v>31</v>
      </c>
      <c r="C10" s="23">
        <v>50</v>
      </c>
      <c r="D10" s="33">
        <f>(0.55*50)</f>
        <v>27.500000000000004</v>
      </c>
      <c r="E10" s="34">
        <v>50</v>
      </c>
      <c r="F10" s="35">
        <f>0.55*50</f>
        <v>27.500000000000004</v>
      </c>
      <c r="G10" s="36"/>
      <c r="H10" s="37" t="s">
        <v>32</v>
      </c>
      <c r="I10" s="37" t="s">
        <v>33</v>
      </c>
      <c r="J10" s="38" t="s">
        <v>34</v>
      </c>
      <c r="K10" s="38" t="s">
        <v>35</v>
      </c>
      <c r="L10" s="38" t="s">
        <v>36</v>
      </c>
      <c r="M10" s="38" t="s">
        <v>37</v>
      </c>
      <c r="N10" s="38" t="s">
        <v>38</v>
      </c>
      <c r="O10" s="38" t="s">
        <v>39</v>
      </c>
      <c r="P10" s="38" t="s">
        <v>40</v>
      </c>
      <c r="Q10" s="38" t="s">
        <v>41</v>
      </c>
      <c r="R10" s="38" t="s">
        <v>42</v>
      </c>
      <c r="S10" s="38" t="s">
        <v>43</v>
      </c>
      <c r="T10" s="38" t="s">
        <v>45</v>
      </c>
      <c r="U10" s="38" t="s">
        <v>46</v>
      </c>
      <c r="V10" s="38" t="s">
        <v>47</v>
      </c>
      <c r="W10" s="31"/>
    </row>
    <row r="11" spans="1:23" ht="15.5" x14ac:dyDescent="0.35">
      <c r="A11" s="15">
        <v>1</v>
      </c>
      <c r="B11" s="41" t="s">
        <v>56</v>
      </c>
      <c r="C11" s="23">
        <v>48</v>
      </c>
      <c r="D11" s="43">
        <f>COUNTIF(C11:C25,"&gt;="&amp;D10)</f>
        <v>15</v>
      </c>
      <c r="E11" s="34">
        <v>44</v>
      </c>
      <c r="F11" s="45">
        <f>COUNTIF(E11:E25,"&gt;="&amp;F10)</f>
        <v>14</v>
      </c>
      <c r="G11" s="46" t="s">
        <v>49</v>
      </c>
      <c r="H11" s="81">
        <v>3</v>
      </c>
      <c r="I11" s="81">
        <v>2</v>
      </c>
      <c r="J11" s="82">
        <v>2</v>
      </c>
      <c r="K11" s="83">
        <v>2</v>
      </c>
      <c r="L11" s="82">
        <v>2</v>
      </c>
      <c r="M11" s="82">
        <v>3</v>
      </c>
      <c r="N11" s="82">
        <v>2</v>
      </c>
      <c r="O11" s="82">
        <v>1</v>
      </c>
      <c r="P11" s="82"/>
      <c r="Q11" s="82">
        <v>2</v>
      </c>
      <c r="R11" s="82">
        <v>2</v>
      </c>
      <c r="S11" s="82">
        <v>1</v>
      </c>
      <c r="T11" s="82">
        <v>3</v>
      </c>
      <c r="U11" s="82">
        <v>3</v>
      </c>
      <c r="V11" s="82">
        <v>3</v>
      </c>
      <c r="W11" s="31"/>
    </row>
    <row r="12" spans="1:23" ht="15.5" x14ac:dyDescent="0.35">
      <c r="A12" s="15">
        <v>2</v>
      </c>
      <c r="B12" s="41" t="s">
        <v>58</v>
      </c>
      <c r="C12" s="23">
        <v>39</v>
      </c>
      <c r="D12" s="48">
        <f>(15/15)*100</f>
        <v>100</v>
      </c>
      <c r="E12" s="34">
        <v>35</v>
      </c>
      <c r="F12" s="49">
        <f>(14/15)*100</f>
        <v>93.333333333333329</v>
      </c>
      <c r="G12" s="46" t="s">
        <v>51</v>
      </c>
      <c r="H12" s="52">
        <v>3</v>
      </c>
      <c r="I12" s="52">
        <v>2</v>
      </c>
      <c r="J12" s="84"/>
      <c r="K12" s="82">
        <v>2</v>
      </c>
      <c r="L12" s="84">
        <v>2</v>
      </c>
      <c r="M12" s="84">
        <v>2</v>
      </c>
      <c r="N12" s="84"/>
      <c r="O12" s="84"/>
      <c r="P12" s="84">
        <v>1</v>
      </c>
      <c r="Q12" s="84"/>
      <c r="R12" s="84">
        <v>1</v>
      </c>
      <c r="S12" s="84">
        <v>1</v>
      </c>
      <c r="T12" s="84">
        <v>3</v>
      </c>
      <c r="U12" s="84">
        <v>2</v>
      </c>
      <c r="V12" s="84">
        <v>3</v>
      </c>
      <c r="W12" s="31"/>
    </row>
    <row r="13" spans="1:23" ht="15.5" x14ac:dyDescent="0.35">
      <c r="A13" s="15">
        <v>3</v>
      </c>
      <c r="B13" s="41" t="s">
        <v>59</v>
      </c>
      <c r="C13" s="23">
        <v>43</v>
      </c>
      <c r="D13" s="43"/>
      <c r="E13" s="34">
        <v>40</v>
      </c>
      <c r="F13" s="50"/>
      <c r="G13" s="46" t="s">
        <v>53</v>
      </c>
      <c r="H13" s="52">
        <v>2</v>
      </c>
      <c r="I13" s="52">
        <v>1</v>
      </c>
      <c r="J13" s="84">
        <v>2</v>
      </c>
      <c r="K13" s="84">
        <v>1</v>
      </c>
      <c r="L13" s="84"/>
      <c r="M13" s="84">
        <v>1</v>
      </c>
      <c r="N13" s="84">
        <v>2</v>
      </c>
      <c r="O13" s="84">
        <v>1</v>
      </c>
      <c r="P13" s="84"/>
      <c r="Q13" s="84">
        <v>1</v>
      </c>
      <c r="R13" s="84"/>
      <c r="S13" s="84"/>
      <c r="T13" s="84">
        <v>3</v>
      </c>
      <c r="U13" s="84">
        <v>2</v>
      </c>
      <c r="V13" s="84">
        <v>2</v>
      </c>
      <c r="W13" s="31"/>
    </row>
    <row r="14" spans="1:23" x14ac:dyDescent="0.35">
      <c r="A14" s="15">
        <v>4</v>
      </c>
      <c r="B14" s="41" t="s">
        <v>60</v>
      </c>
      <c r="C14" s="23">
        <v>39</v>
      </c>
      <c r="D14" s="43"/>
      <c r="E14" s="34">
        <v>39</v>
      </c>
      <c r="F14" s="50"/>
      <c r="G14" s="85" t="s">
        <v>175</v>
      </c>
      <c r="H14" s="84">
        <v>3</v>
      </c>
      <c r="I14" s="86">
        <v>1</v>
      </c>
      <c r="J14" s="86"/>
      <c r="K14" s="86">
        <v>1</v>
      </c>
      <c r="L14" s="86">
        <v>2</v>
      </c>
      <c r="M14" s="86"/>
      <c r="N14" s="86">
        <v>2</v>
      </c>
      <c r="O14" s="86">
        <v>2</v>
      </c>
      <c r="P14" s="86">
        <v>2</v>
      </c>
      <c r="Q14" s="86"/>
      <c r="R14" s="86">
        <v>2</v>
      </c>
      <c r="S14" s="86">
        <v>2</v>
      </c>
      <c r="T14" s="86">
        <v>2</v>
      </c>
      <c r="U14" s="86">
        <v>2</v>
      </c>
      <c r="V14" s="86">
        <v>2</v>
      </c>
      <c r="W14" s="31"/>
    </row>
    <row r="15" spans="1:23" x14ac:dyDescent="0.35">
      <c r="A15" s="15">
        <v>5</v>
      </c>
      <c r="B15" s="41" t="s">
        <v>61</v>
      </c>
      <c r="C15" s="23">
        <v>42</v>
      </c>
      <c r="D15" s="43"/>
      <c r="E15" s="34">
        <v>40</v>
      </c>
      <c r="F15" s="50"/>
      <c r="G15" s="85" t="s">
        <v>176</v>
      </c>
      <c r="H15" s="84">
        <v>1</v>
      </c>
      <c r="I15" s="86"/>
      <c r="J15" s="86">
        <v>1</v>
      </c>
      <c r="K15" s="86">
        <v>1</v>
      </c>
      <c r="L15" s="86">
        <v>1</v>
      </c>
      <c r="M15" s="86"/>
      <c r="N15" s="86">
        <v>1</v>
      </c>
      <c r="O15" s="86">
        <v>1</v>
      </c>
      <c r="P15" s="86"/>
      <c r="Q15" s="86">
        <v>1</v>
      </c>
      <c r="R15" s="86"/>
      <c r="S15" s="86">
        <v>1</v>
      </c>
      <c r="T15" s="86"/>
      <c r="U15" s="86"/>
      <c r="V15" s="86"/>
      <c r="W15" s="31"/>
    </row>
    <row r="16" spans="1:23" ht="15.5" x14ac:dyDescent="0.35">
      <c r="A16" s="15">
        <v>6</v>
      </c>
      <c r="B16" s="41" t="s">
        <v>63</v>
      </c>
      <c r="C16" s="23">
        <v>42</v>
      </c>
      <c r="D16" s="43"/>
      <c r="E16" s="34">
        <v>42</v>
      </c>
      <c r="F16" s="50"/>
      <c r="G16" s="51" t="s">
        <v>55</v>
      </c>
      <c r="H16" s="52">
        <f>AVERAGE(H11:H15)</f>
        <v>2.4</v>
      </c>
      <c r="I16" s="52">
        <f t="shared" ref="I16:V16" si="0">AVERAGE(I11:I15)</f>
        <v>1.5</v>
      </c>
      <c r="J16" s="52">
        <f t="shared" si="0"/>
        <v>1.6666666666666667</v>
      </c>
      <c r="K16" s="52">
        <f t="shared" si="0"/>
        <v>1.4</v>
      </c>
      <c r="L16" s="52">
        <f t="shared" si="0"/>
        <v>1.75</v>
      </c>
      <c r="M16" s="52">
        <f t="shared" si="0"/>
        <v>2</v>
      </c>
      <c r="N16" s="52">
        <f t="shared" si="0"/>
        <v>1.75</v>
      </c>
      <c r="O16" s="52">
        <f t="shared" si="0"/>
        <v>1.25</v>
      </c>
      <c r="P16" s="52">
        <f t="shared" si="0"/>
        <v>1.5</v>
      </c>
      <c r="Q16" s="52">
        <f t="shared" si="0"/>
        <v>1.3333333333333333</v>
      </c>
      <c r="R16" s="52">
        <f t="shared" si="0"/>
        <v>1.6666666666666667</v>
      </c>
      <c r="S16" s="52">
        <f t="shared" si="0"/>
        <v>1.25</v>
      </c>
      <c r="T16" s="52">
        <f t="shared" si="0"/>
        <v>2.75</v>
      </c>
      <c r="U16" s="52">
        <f t="shared" si="0"/>
        <v>2.25</v>
      </c>
      <c r="V16" s="52">
        <f t="shared" si="0"/>
        <v>2.5</v>
      </c>
    </row>
    <row r="17" spans="1:24" ht="15.5" x14ac:dyDescent="0.35">
      <c r="A17" s="15">
        <v>7</v>
      </c>
      <c r="B17" s="41" t="s">
        <v>64</v>
      </c>
      <c r="C17" s="23">
        <v>46</v>
      </c>
      <c r="D17" s="43"/>
      <c r="E17" s="34">
        <v>41</v>
      </c>
      <c r="F17" s="43"/>
      <c r="G17" s="53" t="s">
        <v>57</v>
      </c>
      <c r="H17" s="54">
        <f>(96.27*H16)/100</f>
        <v>2.3104799999999996</v>
      </c>
      <c r="I17" s="54">
        <f t="shared" ref="I17:V17" si="1">(96.27*I16)/100</f>
        <v>1.4440500000000001</v>
      </c>
      <c r="J17" s="54">
        <f t="shared" si="1"/>
        <v>1.6044999999999998</v>
      </c>
      <c r="K17" s="54">
        <f t="shared" si="1"/>
        <v>1.34778</v>
      </c>
      <c r="L17" s="54">
        <f t="shared" si="1"/>
        <v>1.684725</v>
      </c>
      <c r="M17" s="54">
        <f t="shared" si="1"/>
        <v>1.9254</v>
      </c>
      <c r="N17" s="54">
        <f t="shared" si="1"/>
        <v>1.684725</v>
      </c>
      <c r="O17" s="54">
        <f t="shared" si="1"/>
        <v>1.2033749999999999</v>
      </c>
      <c r="P17" s="54">
        <f t="shared" si="1"/>
        <v>1.4440500000000001</v>
      </c>
      <c r="Q17" s="54">
        <f t="shared" si="1"/>
        <v>1.2835999999999999</v>
      </c>
      <c r="R17" s="54">
        <f t="shared" si="1"/>
        <v>1.6044999999999998</v>
      </c>
      <c r="S17" s="54">
        <f t="shared" si="1"/>
        <v>1.2033749999999999</v>
      </c>
      <c r="T17" s="54">
        <f t="shared" si="1"/>
        <v>2.6474250000000001</v>
      </c>
      <c r="U17" s="54">
        <f t="shared" si="1"/>
        <v>2.1660749999999998</v>
      </c>
      <c r="V17" s="54">
        <f t="shared" si="1"/>
        <v>2.4067499999999997</v>
      </c>
    </row>
    <row r="18" spans="1:24" x14ac:dyDescent="0.35">
      <c r="A18" s="15">
        <v>8</v>
      </c>
      <c r="B18" s="41" t="s">
        <v>65</v>
      </c>
      <c r="C18" s="23">
        <v>46</v>
      </c>
      <c r="D18" s="43"/>
      <c r="E18" s="34">
        <v>45</v>
      </c>
      <c r="F18" s="58"/>
      <c r="G18" s="32"/>
      <c r="H18" s="31"/>
      <c r="I18" s="31"/>
      <c r="J18" s="31"/>
      <c r="K18" s="31"/>
      <c r="L18" s="31"/>
      <c r="M18" s="31"/>
      <c r="N18" s="31"/>
      <c r="O18" s="31"/>
      <c r="P18" s="31"/>
      <c r="Q18" s="57"/>
      <c r="R18" s="57"/>
      <c r="S18" s="57"/>
      <c r="T18" s="57"/>
      <c r="U18" s="57"/>
      <c r="V18" s="57"/>
      <c r="W18" s="57"/>
    </row>
    <row r="19" spans="1:24" x14ac:dyDescent="0.35">
      <c r="A19" s="15">
        <v>9</v>
      </c>
      <c r="B19" s="41" t="s">
        <v>66</v>
      </c>
      <c r="C19" s="23">
        <v>49</v>
      </c>
      <c r="D19" s="43"/>
      <c r="E19" s="34">
        <v>45</v>
      </c>
      <c r="F19" s="58"/>
      <c r="G19" s="32"/>
      <c r="H19" s="31"/>
      <c r="I19" s="31"/>
      <c r="J19" s="31"/>
      <c r="K19" s="40"/>
      <c r="L19" s="40"/>
      <c r="M19" s="40"/>
      <c r="N19" s="40"/>
      <c r="O19" s="40"/>
      <c r="P19" s="40"/>
      <c r="W19" s="57"/>
    </row>
    <row r="20" spans="1:24" x14ac:dyDescent="0.35">
      <c r="A20" s="15">
        <v>10</v>
      </c>
      <c r="B20" s="41" t="s">
        <v>67</v>
      </c>
      <c r="C20" s="23">
        <v>40</v>
      </c>
      <c r="D20" s="43"/>
      <c r="E20" s="34">
        <v>40</v>
      </c>
      <c r="F20" s="58"/>
      <c r="G20" s="32"/>
      <c r="H20" s="40"/>
      <c r="I20" s="59"/>
      <c r="J20" s="60"/>
      <c r="K20" s="60"/>
      <c r="L20" s="40"/>
      <c r="M20" s="40"/>
      <c r="N20" s="40"/>
      <c r="O20" s="40"/>
      <c r="P20" s="40"/>
    </row>
    <row r="21" spans="1:24" x14ac:dyDescent="0.35">
      <c r="A21" s="15">
        <v>11</v>
      </c>
      <c r="B21" s="41" t="s">
        <v>68</v>
      </c>
      <c r="C21" s="23">
        <v>46</v>
      </c>
      <c r="D21" s="43"/>
      <c r="E21" s="34">
        <v>40</v>
      </c>
      <c r="F21" s="58"/>
      <c r="H21" s="68"/>
      <c r="I21" s="89"/>
      <c r="J21" s="89"/>
      <c r="M21" s="30"/>
      <c r="N21" s="30"/>
      <c r="O21" s="30"/>
      <c r="P21" s="30"/>
      <c r="Q21" s="30"/>
    </row>
    <row r="22" spans="1:24" x14ac:dyDescent="0.35">
      <c r="A22" s="15">
        <v>12</v>
      </c>
      <c r="B22" s="41" t="s">
        <v>48</v>
      </c>
      <c r="C22" s="23">
        <v>35</v>
      </c>
      <c r="D22" s="43"/>
      <c r="E22" s="34">
        <v>37</v>
      </c>
      <c r="F22" s="58"/>
      <c r="H22" s="62"/>
      <c r="I22" s="63"/>
      <c r="J22" s="63"/>
      <c r="M22" s="30"/>
      <c r="N22" s="30"/>
      <c r="O22" s="30"/>
      <c r="P22" s="30"/>
      <c r="Q22" s="30"/>
    </row>
    <row r="23" spans="1:24" x14ac:dyDescent="0.35">
      <c r="A23" s="15">
        <v>13</v>
      </c>
      <c r="B23" s="41" t="s">
        <v>50</v>
      </c>
      <c r="C23" s="23">
        <v>42</v>
      </c>
      <c r="D23" s="43"/>
      <c r="E23" s="34">
        <v>40</v>
      </c>
      <c r="F23" s="58"/>
      <c r="H23" s="64"/>
      <c r="I23" s="31"/>
      <c r="J23" s="31"/>
      <c r="K23" s="31"/>
      <c r="L23" s="31"/>
      <c r="M23" s="31"/>
      <c r="N23" s="60"/>
      <c r="O23" s="60"/>
      <c r="P23" s="60"/>
      <c r="Q23" s="60"/>
      <c r="R23" s="60"/>
      <c r="S23" s="31"/>
      <c r="T23" s="31"/>
      <c r="U23" s="31"/>
      <c r="V23" s="31"/>
      <c r="W23" s="31"/>
      <c r="X23" s="31"/>
    </row>
    <row r="24" spans="1:24" x14ac:dyDescent="0.35">
      <c r="A24" s="15">
        <v>14</v>
      </c>
      <c r="B24" s="41" t="s">
        <v>52</v>
      </c>
      <c r="C24" s="23">
        <v>42</v>
      </c>
      <c r="D24" s="43"/>
      <c r="E24" s="34">
        <v>39</v>
      </c>
      <c r="F24" s="58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31"/>
      <c r="X24" s="31"/>
    </row>
    <row r="25" spans="1:24" ht="15.5" x14ac:dyDescent="0.35">
      <c r="A25" s="15">
        <v>15</v>
      </c>
      <c r="B25" s="41" t="s">
        <v>54</v>
      </c>
      <c r="C25" s="23">
        <v>34</v>
      </c>
      <c r="D25" s="71"/>
      <c r="E25" s="34">
        <v>18</v>
      </c>
      <c r="F25" s="72"/>
      <c r="G25" s="65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31"/>
      <c r="X25" s="31"/>
    </row>
    <row r="26" spans="1:24" x14ac:dyDescent="0.35">
      <c r="H26"/>
      <c r="I26"/>
    </row>
  </sheetData>
  <mergeCells count="7">
    <mergeCell ref="O3:W7"/>
    <mergeCell ref="A4:E4"/>
    <mergeCell ref="I21:J21"/>
    <mergeCell ref="A1:E1"/>
    <mergeCell ref="G1:M1"/>
    <mergeCell ref="A2:E2"/>
    <mergeCell ref="A3:E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2"/>
  <sheetViews>
    <sheetView workbookViewId="0">
      <selection activeCell="J8" sqref="J8"/>
    </sheetView>
  </sheetViews>
  <sheetFormatPr defaultColWidth="9.1796875" defaultRowHeight="14.5" x14ac:dyDescent="0.35"/>
  <cols>
    <col min="1" max="7" width="9.1796875" style="15"/>
    <col min="8" max="16384" width="9.1796875" style="2"/>
  </cols>
  <sheetData>
    <row r="1" spans="1:23" x14ac:dyDescent="0.35">
      <c r="A1" s="90" t="s">
        <v>0</v>
      </c>
      <c r="B1" s="91"/>
      <c r="C1" s="91"/>
      <c r="D1" s="91"/>
      <c r="E1" s="92"/>
      <c r="F1" s="1"/>
      <c r="G1" s="93"/>
      <c r="H1" s="93"/>
      <c r="I1" s="93"/>
      <c r="J1" s="93"/>
      <c r="K1" s="93"/>
      <c r="L1" s="93"/>
      <c r="M1" s="93"/>
    </row>
    <row r="2" spans="1:23" x14ac:dyDescent="0.35">
      <c r="A2" s="88" t="s">
        <v>1</v>
      </c>
      <c r="B2" s="88"/>
      <c r="C2" s="88"/>
      <c r="D2" s="88"/>
      <c r="E2" s="88"/>
      <c r="F2" s="3"/>
      <c r="G2" s="4" t="s">
        <v>2</v>
      </c>
      <c r="H2" s="5"/>
      <c r="I2" s="6"/>
    </row>
    <row r="3" spans="1:23" ht="72.5" x14ac:dyDescent="0.35">
      <c r="A3" s="88" t="s">
        <v>179</v>
      </c>
      <c r="B3" s="88"/>
      <c r="C3" s="88"/>
      <c r="D3" s="88"/>
      <c r="E3" s="88"/>
      <c r="F3" s="3"/>
      <c r="G3" s="4" t="s">
        <v>3</v>
      </c>
      <c r="H3" s="5"/>
      <c r="I3" s="7" t="s">
        <v>4</v>
      </c>
      <c r="K3" s="8" t="s">
        <v>5</v>
      </c>
      <c r="L3" s="8" t="s">
        <v>6</v>
      </c>
      <c r="N3" s="8" t="s">
        <v>7</v>
      </c>
      <c r="O3" s="87" t="s">
        <v>8</v>
      </c>
      <c r="P3" s="87"/>
      <c r="Q3" s="87"/>
      <c r="R3" s="87"/>
      <c r="S3" s="87"/>
      <c r="T3" s="87"/>
      <c r="U3" s="87"/>
      <c r="V3" s="87"/>
      <c r="W3" s="87"/>
    </row>
    <row r="4" spans="1:23" ht="21" x14ac:dyDescent="0.35">
      <c r="A4" s="88" t="s">
        <v>180</v>
      </c>
      <c r="B4" s="88"/>
      <c r="C4" s="88"/>
      <c r="D4" s="88"/>
      <c r="E4" s="88"/>
      <c r="F4" s="3"/>
      <c r="G4" s="4" t="s">
        <v>10</v>
      </c>
      <c r="H4" s="5"/>
      <c r="I4" s="6"/>
      <c r="K4" s="9" t="s">
        <v>11</v>
      </c>
      <c r="L4" s="9">
        <v>3</v>
      </c>
      <c r="N4" s="10">
        <v>3</v>
      </c>
      <c r="O4" s="87"/>
      <c r="P4" s="87"/>
      <c r="Q4" s="87"/>
      <c r="R4" s="87"/>
      <c r="S4" s="87"/>
      <c r="T4" s="87"/>
      <c r="U4" s="87"/>
      <c r="V4" s="87"/>
      <c r="W4" s="87"/>
    </row>
    <row r="5" spans="1:23" ht="21" x14ac:dyDescent="0.35">
      <c r="A5" s="69" t="s">
        <v>173</v>
      </c>
      <c r="B5" s="69"/>
      <c r="C5" s="69"/>
      <c r="D5" s="69"/>
      <c r="E5" s="69"/>
      <c r="F5" s="3"/>
      <c r="G5" s="4" t="s">
        <v>13</v>
      </c>
      <c r="H5" s="48">
        <f>(79/82)*100</f>
        <v>96.341463414634148</v>
      </c>
      <c r="I5" s="6"/>
      <c r="K5" s="13" t="s">
        <v>14</v>
      </c>
      <c r="L5" s="13">
        <v>2</v>
      </c>
      <c r="N5" s="14">
        <v>2</v>
      </c>
      <c r="O5" s="87"/>
      <c r="P5" s="87"/>
      <c r="Q5" s="87"/>
      <c r="R5" s="87"/>
      <c r="S5" s="87"/>
      <c r="T5" s="87"/>
      <c r="U5" s="87"/>
      <c r="V5" s="87"/>
      <c r="W5" s="87"/>
    </row>
    <row r="6" spans="1:23" ht="21" x14ac:dyDescent="0.35">
      <c r="B6" s="16" t="s">
        <v>15</v>
      </c>
      <c r="C6" s="17" t="s">
        <v>16</v>
      </c>
      <c r="D6" s="17" t="s">
        <v>17</v>
      </c>
      <c r="E6" s="17" t="s">
        <v>18</v>
      </c>
      <c r="F6" s="17" t="s">
        <v>17</v>
      </c>
      <c r="G6" s="4" t="s">
        <v>18</v>
      </c>
      <c r="H6" s="49">
        <f>(58/82)*100</f>
        <v>70.731707317073173</v>
      </c>
      <c r="I6" s="6"/>
      <c r="K6" s="19" t="s">
        <v>19</v>
      </c>
      <c r="L6" s="19">
        <v>1</v>
      </c>
      <c r="N6" s="20">
        <v>1</v>
      </c>
      <c r="O6" s="87"/>
      <c r="P6" s="87"/>
      <c r="Q6" s="87"/>
      <c r="R6" s="87"/>
      <c r="S6" s="87"/>
      <c r="T6" s="87"/>
      <c r="U6" s="87"/>
      <c r="V6" s="87"/>
      <c r="W6" s="87"/>
    </row>
    <row r="7" spans="1:23" ht="58" x14ac:dyDescent="0.35">
      <c r="B7" s="21" t="s">
        <v>20</v>
      </c>
      <c r="C7" s="22" t="s">
        <v>21</v>
      </c>
      <c r="D7" s="22"/>
      <c r="E7" s="23" t="s">
        <v>21</v>
      </c>
      <c r="F7" s="23"/>
      <c r="G7" s="24" t="s">
        <v>22</v>
      </c>
      <c r="H7" s="25">
        <f>AVERAGE(H5:H6)</f>
        <v>83.536585365853654</v>
      </c>
      <c r="I7" s="26">
        <v>0.6</v>
      </c>
      <c r="K7" s="27" t="s">
        <v>23</v>
      </c>
      <c r="L7" s="27">
        <v>0</v>
      </c>
      <c r="N7" s="28"/>
      <c r="O7" s="87"/>
      <c r="P7" s="87"/>
      <c r="Q7" s="87"/>
      <c r="R7" s="87"/>
      <c r="S7" s="87"/>
      <c r="T7" s="87"/>
      <c r="U7" s="87"/>
      <c r="V7" s="87"/>
      <c r="W7" s="87"/>
    </row>
    <row r="8" spans="1:23" x14ac:dyDescent="0.35">
      <c r="B8" s="21" t="s">
        <v>24</v>
      </c>
      <c r="C8" s="23" t="s">
        <v>25</v>
      </c>
      <c r="D8" s="23"/>
      <c r="E8" s="23" t="s">
        <v>26</v>
      </c>
      <c r="F8" s="23"/>
      <c r="G8" s="24" t="s">
        <v>27</v>
      </c>
      <c r="H8" s="4" t="s">
        <v>28</v>
      </c>
      <c r="I8" s="6"/>
    </row>
    <row r="9" spans="1:23" x14ac:dyDescent="0.35">
      <c r="B9" s="21" t="s">
        <v>29</v>
      </c>
      <c r="C9" s="23" t="s">
        <v>174</v>
      </c>
      <c r="D9" s="23"/>
      <c r="E9" s="23" t="s">
        <v>174</v>
      </c>
      <c r="F9" s="29"/>
      <c r="H9" s="30"/>
      <c r="I9" s="30"/>
      <c r="W9" s="31"/>
    </row>
    <row r="10" spans="1:23" s="40" customFormat="1" ht="15.5" x14ac:dyDescent="0.35">
      <c r="A10" s="32"/>
      <c r="B10" s="21" t="s">
        <v>31</v>
      </c>
      <c r="C10" s="23">
        <v>50</v>
      </c>
      <c r="D10" s="33">
        <f>(0.55*50)</f>
        <v>27.500000000000004</v>
      </c>
      <c r="E10" s="34">
        <v>50</v>
      </c>
      <c r="F10" s="35">
        <f>0.55*50</f>
        <v>27.500000000000004</v>
      </c>
      <c r="G10" s="36"/>
      <c r="H10" s="37" t="s">
        <v>32</v>
      </c>
      <c r="I10" s="37" t="s">
        <v>33</v>
      </c>
      <c r="J10" s="38" t="s">
        <v>34</v>
      </c>
      <c r="K10" s="38" t="s">
        <v>35</v>
      </c>
      <c r="L10" s="38" t="s">
        <v>36</v>
      </c>
      <c r="M10" s="38" t="s">
        <v>37</v>
      </c>
      <c r="N10" s="38" t="s">
        <v>38</v>
      </c>
      <c r="O10" s="38" t="s">
        <v>39</v>
      </c>
      <c r="P10" s="38" t="s">
        <v>40</v>
      </c>
      <c r="Q10" s="38" t="s">
        <v>41</v>
      </c>
      <c r="R10" s="38" t="s">
        <v>42</v>
      </c>
      <c r="S10" s="38" t="s">
        <v>43</v>
      </c>
      <c r="T10" s="38" t="s">
        <v>45</v>
      </c>
      <c r="U10" s="38" t="s">
        <v>46</v>
      </c>
      <c r="V10" s="38" t="s">
        <v>47</v>
      </c>
      <c r="W10" s="31"/>
    </row>
    <row r="11" spans="1:23" ht="15.5" x14ac:dyDescent="0.35">
      <c r="A11" s="15">
        <v>1</v>
      </c>
      <c r="B11" s="41" t="s">
        <v>97</v>
      </c>
      <c r="C11" s="23">
        <v>42</v>
      </c>
      <c r="D11" s="43">
        <f>COUNTIF(C11:C92,"&gt;="&amp;D10)</f>
        <v>79</v>
      </c>
      <c r="E11" s="34">
        <v>35</v>
      </c>
      <c r="F11" s="45">
        <f>COUNTIF(E11:E92,"&gt;="&amp;F10)</f>
        <v>58</v>
      </c>
      <c r="G11" s="46" t="s">
        <v>49</v>
      </c>
      <c r="H11" s="81">
        <v>3</v>
      </c>
      <c r="I11" s="81">
        <v>2</v>
      </c>
      <c r="J11" s="82">
        <v>2</v>
      </c>
      <c r="K11" s="83">
        <v>3</v>
      </c>
      <c r="L11" s="82">
        <v>3</v>
      </c>
      <c r="M11" s="82">
        <v>3</v>
      </c>
      <c r="N11" s="82">
        <v>2</v>
      </c>
      <c r="O11" s="82">
        <v>1</v>
      </c>
      <c r="P11" s="82">
        <v>1</v>
      </c>
      <c r="Q11" s="82">
        <v>2</v>
      </c>
      <c r="R11" s="82">
        <v>2</v>
      </c>
      <c r="S11" s="82">
        <v>2</v>
      </c>
      <c r="T11" s="82">
        <v>3</v>
      </c>
      <c r="U11" s="82">
        <v>3</v>
      </c>
      <c r="V11" s="82">
        <v>3</v>
      </c>
      <c r="W11" s="31"/>
    </row>
    <row r="12" spans="1:23" ht="15.5" x14ac:dyDescent="0.35">
      <c r="A12" s="15">
        <v>2</v>
      </c>
      <c r="B12" s="41" t="s">
        <v>98</v>
      </c>
      <c r="C12" s="23">
        <v>38</v>
      </c>
      <c r="D12" s="48">
        <f>(79/82)*100</f>
        <v>96.341463414634148</v>
      </c>
      <c r="E12" s="34">
        <v>29</v>
      </c>
      <c r="F12" s="49">
        <f>(58/82)*100</f>
        <v>70.731707317073173</v>
      </c>
      <c r="G12" s="46" t="s">
        <v>51</v>
      </c>
      <c r="H12" s="52">
        <v>3</v>
      </c>
      <c r="I12" s="52">
        <v>2</v>
      </c>
      <c r="J12" s="84">
        <v>1</v>
      </c>
      <c r="K12" s="82">
        <v>2</v>
      </c>
      <c r="L12" s="84">
        <v>2</v>
      </c>
      <c r="M12" s="84">
        <v>2</v>
      </c>
      <c r="N12" s="84">
        <v>1</v>
      </c>
      <c r="O12" s="84"/>
      <c r="P12" s="84">
        <v>1</v>
      </c>
      <c r="Q12" s="84"/>
      <c r="R12" s="84">
        <v>1</v>
      </c>
      <c r="S12" s="84">
        <v>1</v>
      </c>
      <c r="T12" s="84">
        <v>3</v>
      </c>
      <c r="U12" s="84">
        <v>2</v>
      </c>
      <c r="V12" s="84">
        <v>3</v>
      </c>
      <c r="W12" s="31"/>
    </row>
    <row r="13" spans="1:23" ht="15.5" x14ac:dyDescent="0.35">
      <c r="A13" s="15">
        <v>3</v>
      </c>
      <c r="B13" s="41" t="s">
        <v>99</v>
      </c>
      <c r="C13" s="23">
        <v>37</v>
      </c>
      <c r="D13" s="43"/>
      <c r="E13" s="34">
        <v>40</v>
      </c>
      <c r="F13" s="50"/>
      <c r="G13" s="46" t="s">
        <v>53</v>
      </c>
      <c r="H13" s="52">
        <v>2</v>
      </c>
      <c r="I13" s="52">
        <v>2</v>
      </c>
      <c r="J13" s="84">
        <v>2</v>
      </c>
      <c r="K13" s="84">
        <v>1</v>
      </c>
      <c r="L13" s="84">
        <v>1</v>
      </c>
      <c r="M13" s="84">
        <v>1</v>
      </c>
      <c r="N13" s="84">
        <v>2</v>
      </c>
      <c r="O13" s="84">
        <v>1</v>
      </c>
      <c r="P13" s="84"/>
      <c r="Q13" s="84">
        <v>2</v>
      </c>
      <c r="R13" s="84"/>
      <c r="S13" s="84"/>
      <c r="T13" s="84">
        <v>3</v>
      </c>
      <c r="U13" s="84">
        <v>1</v>
      </c>
      <c r="V13" s="84">
        <v>1</v>
      </c>
      <c r="W13" s="31"/>
    </row>
    <row r="14" spans="1:23" x14ac:dyDescent="0.35">
      <c r="A14" s="15">
        <v>4</v>
      </c>
      <c r="B14" s="41" t="s">
        <v>102</v>
      </c>
      <c r="C14" s="23">
        <v>41</v>
      </c>
      <c r="D14" s="43"/>
      <c r="E14" s="34">
        <v>42</v>
      </c>
      <c r="F14" s="50"/>
      <c r="G14" s="85" t="s">
        <v>175</v>
      </c>
      <c r="H14" s="84">
        <v>3</v>
      </c>
      <c r="I14" s="86">
        <v>1</v>
      </c>
      <c r="J14" s="86">
        <v>1</v>
      </c>
      <c r="K14" s="86">
        <v>2</v>
      </c>
      <c r="L14" s="86">
        <v>2</v>
      </c>
      <c r="M14" s="86">
        <v>1</v>
      </c>
      <c r="N14" s="86">
        <v>1</v>
      </c>
      <c r="O14" s="86">
        <v>2</v>
      </c>
      <c r="P14" s="86">
        <v>2</v>
      </c>
      <c r="Q14" s="86">
        <v>1</v>
      </c>
      <c r="R14" s="86">
        <v>2</v>
      </c>
      <c r="S14" s="86">
        <v>2</v>
      </c>
      <c r="T14" s="86">
        <v>2</v>
      </c>
      <c r="U14" s="86">
        <v>2</v>
      </c>
      <c r="V14" s="86">
        <v>2</v>
      </c>
      <c r="W14" s="31"/>
    </row>
    <row r="15" spans="1:23" x14ac:dyDescent="0.35">
      <c r="A15" s="15">
        <v>5</v>
      </c>
      <c r="B15" s="41" t="s">
        <v>56</v>
      </c>
      <c r="C15" s="23">
        <v>42</v>
      </c>
      <c r="D15" s="43"/>
      <c r="E15" s="34">
        <v>34</v>
      </c>
      <c r="F15" s="50"/>
      <c r="G15" s="85" t="s">
        <v>176</v>
      </c>
      <c r="H15" s="84">
        <v>1</v>
      </c>
      <c r="I15" s="86"/>
      <c r="J15" s="86">
        <v>1</v>
      </c>
      <c r="K15" s="86">
        <v>1</v>
      </c>
      <c r="L15" s="86">
        <v>1</v>
      </c>
      <c r="M15" s="86"/>
      <c r="N15" s="86">
        <v>1</v>
      </c>
      <c r="O15" s="86">
        <v>1</v>
      </c>
      <c r="P15" s="86"/>
      <c r="Q15" s="86">
        <v>1</v>
      </c>
      <c r="R15" s="86"/>
      <c r="S15" s="86">
        <v>1</v>
      </c>
      <c r="T15" s="86"/>
      <c r="U15" s="86"/>
      <c r="V15" s="86"/>
      <c r="W15" s="31"/>
    </row>
    <row r="16" spans="1:23" ht="15.5" x14ac:dyDescent="0.35">
      <c r="A16" s="15">
        <v>6</v>
      </c>
      <c r="B16" s="41" t="s">
        <v>58</v>
      </c>
      <c r="C16" s="23">
        <v>36</v>
      </c>
      <c r="D16" s="43"/>
      <c r="E16" s="34">
        <v>27</v>
      </c>
      <c r="F16" s="50"/>
      <c r="G16" s="51" t="s">
        <v>55</v>
      </c>
      <c r="H16" s="52">
        <f>AVERAGE(H11:H15)</f>
        <v>2.4</v>
      </c>
      <c r="I16" s="52">
        <f t="shared" ref="I16:V16" si="0">AVERAGE(I11:I15)</f>
        <v>1.75</v>
      </c>
      <c r="J16" s="52">
        <f t="shared" si="0"/>
        <v>1.4</v>
      </c>
      <c r="K16" s="52">
        <f t="shared" si="0"/>
        <v>1.8</v>
      </c>
      <c r="L16" s="52">
        <f t="shared" si="0"/>
        <v>1.8</v>
      </c>
      <c r="M16" s="52">
        <f t="shared" si="0"/>
        <v>1.75</v>
      </c>
      <c r="N16" s="52">
        <f t="shared" si="0"/>
        <v>1.4</v>
      </c>
      <c r="O16" s="52">
        <f t="shared" si="0"/>
        <v>1.25</v>
      </c>
      <c r="P16" s="52">
        <f t="shared" si="0"/>
        <v>1.3333333333333333</v>
      </c>
      <c r="Q16" s="52">
        <f t="shared" si="0"/>
        <v>1.5</v>
      </c>
      <c r="R16" s="52">
        <f t="shared" si="0"/>
        <v>1.6666666666666667</v>
      </c>
      <c r="S16" s="52">
        <f t="shared" si="0"/>
        <v>1.5</v>
      </c>
      <c r="T16" s="52">
        <f t="shared" si="0"/>
        <v>2.75</v>
      </c>
      <c r="U16" s="52">
        <f t="shared" si="0"/>
        <v>2</v>
      </c>
      <c r="V16" s="52">
        <f t="shared" si="0"/>
        <v>2.25</v>
      </c>
    </row>
    <row r="17" spans="1:24" ht="15.5" x14ac:dyDescent="0.35">
      <c r="A17" s="15">
        <v>7</v>
      </c>
      <c r="B17" s="41" t="s">
        <v>103</v>
      </c>
      <c r="C17" s="23">
        <v>42</v>
      </c>
      <c r="D17" s="43"/>
      <c r="E17" s="34">
        <v>39</v>
      </c>
      <c r="F17" s="43"/>
      <c r="G17" s="53" t="s">
        <v>57</v>
      </c>
      <c r="H17" s="54">
        <f>(96.27*H16)/100</f>
        <v>2.3104799999999996</v>
      </c>
      <c r="I17" s="54">
        <f t="shared" ref="I17:V17" si="1">(96.27*I16)/100</f>
        <v>1.684725</v>
      </c>
      <c r="J17" s="54">
        <f t="shared" si="1"/>
        <v>1.34778</v>
      </c>
      <c r="K17" s="54">
        <f t="shared" si="1"/>
        <v>1.7328600000000001</v>
      </c>
      <c r="L17" s="54">
        <f t="shared" si="1"/>
        <v>1.7328600000000001</v>
      </c>
      <c r="M17" s="54">
        <f t="shared" si="1"/>
        <v>1.684725</v>
      </c>
      <c r="N17" s="54">
        <f t="shared" si="1"/>
        <v>1.34778</v>
      </c>
      <c r="O17" s="54">
        <f t="shared" si="1"/>
        <v>1.2033749999999999</v>
      </c>
      <c r="P17" s="54">
        <f t="shared" si="1"/>
        <v>1.2835999999999999</v>
      </c>
      <c r="Q17" s="54">
        <f t="shared" si="1"/>
        <v>1.4440500000000001</v>
      </c>
      <c r="R17" s="54">
        <f t="shared" si="1"/>
        <v>1.6044999999999998</v>
      </c>
      <c r="S17" s="54">
        <f t="shared" si="1"/>
        <v>1.4440500000000001</v>
      </c>
      <c r="T17" s="54">
        <f t="shared" si="1"/>
        <v>2.6474250000000001</v>
      </c>
      <c r="U17" s="54">
        <f t="shared" si="1"/>
        <v>1.9254</v>
      </c>
      <c r="V17" s="54">
        <f t="shared" si="1"/>
        <v>2.1660749999999998</v>
      </c>
    </row>
    <row r="18" spans="1:24" x14ac:dyDescent="0.35">
      <c r="A18" s="15">
        <v>8</v>
      </c>
      <c r="B18" s="41" t="s">
        <v>105</v>
      </c>
      <c r="C18" s="23">
        <v>39</v>
      </c>
      <c r="D18" s="43"/>
      <c r="E18" s="34">
        <v>25</v>
      </c>
      <c r="F18" s="58"/>
      <c r="G18" s="32"/>
      <c r="H18" s="31"/>
      <c r="I18" s="31"/>
      <c r="J18" s="31"/>
      <c r="K18" s="31"/>
      <c r="L18" s="31"/>
      <c r="M18" s="31"/>
      <c r="N18" s="31"/>
      <c r="O18" s="31"/>
      <c r="P18" s="31"/>
      <c r="Q18" s="57"/>
      <c r="R18" s="57"/>
      <c r="S18" s="57"/>
      <c r="T18" s="57"/>
      <c r="U18" s="57"/>
      <c r="V18" s="57"/>
      <c r="W18" s="57"/>
    </row>
    <row r="19" spans="1:24" x14ac:dyDescent="0.35">
      <c r="A19" s="15">
        <v>9</v>
      </c>
      <c r="B19" s="41" t="s">
        <v>107</v>
      </c>
      <c r="C19" s="23">
        <v>36</v>
      </c>
      <c r="D19" s="43"/>
      <c r="E19" s="34">
        <v>25</v>
      </c>
      <c r="F19" s="58"/>
      <c r="G19" s="32"/>
      <c r="H19" s="31"/>
      <c r="I19" s="31"/>
      <c r="J19" s="31"/>
      <c r="K19" s="40"/>
      <c r="L19" s="40"/>
      <c r="M19" s="40"/>
      <c r="N19" s="40"/>
      <c r="O19" s="40"/>
      <c r="P19" s="40"/>
      <c r="W19" s="57"/>
    </row>
    <row r="20" spans="1:24" x14ac:dyDescent="0.35">
      <c r="A20" s="15">
        <v>10</v>
      </c>
      <c r="B20" s="41" t="s">
        <v>108</v>
      </c>
      <c r="C20" s="23">
        <v>40</v>
      </c>
      <c r="D20" s="43"/>
      <c r="E20" s="34">
        <v>31</v>
      </c>
      <c r="F20" s="58"/>
      <c r="G20" s="32"/>
      <c r="H20" s="40"/>
      <c r="I20" s="59"/>
      <c r="J20" s="60"/>
      <c r="K20" s="60"/>
      <c r="L20" s="40"/>
      <c r="M20" s="40"/>
      <c r="N20" s="40"/>
      <c r="O20" s="40"/>
      <c r="P20" s="40"/>
    </row>
    <row r="21" spans="1:24" x14ac:dyDescent="0.35">
      <c r="A21" s="15">
        <v>11</v>
      </c>
      <c r="B21" s="41" t="s">
        <v>110</v>
      </c>
      <c r="C21" s="23">
        <v>36</v>
      </c>
      <c r="D21" s="43"/>
      <c r="E21" s="34">
        <v>38</v>
      </c>
      <c r="F21" s="58"/>
      <c r="H21" s="68"/>
      <c r="I21" s="89"/>
      <c r="J21" s="89"/>
      <c r="M21" s="30"/>
      <c r="N21" s="30"/>
      <c r="O21" s="30"/>
      <c r="P21" s="30"/>
      <c r="Q21" s="30"/>
    </row>
    <row r="22" spans="1:24" x14ac:dyDescent="0.35">
      <c r="A22" s="15">
        <v>12</v>
      </c>
      <c r="B22" s="41" t="s">
        <v>111</v>
      </c>
      <c r="C22" s="23">
        <v>34</v>
      </c>
      <c r="D22" s="43"/>
      <c r="E22" s="34">
        <v>19</v>
      </c>
      <c r="F22" s="58"/>
      <c r="H22" s="62"/>
      <c r="I22" s="63"/>
      <c r="J22" s="63"/>
      <c r="M22" s="30"/>
      <c r="N22" s="30"/>
      <c r="O22" s="30"/>
      <c r="P22" s="30"/>
      <c r="Q22" s="30"/>
    </row>
    <row r="23" spans="1:24" x14ac:dyDescent="0.35">
      <c r="A23" s="15">
        <v>13</v>
      </c>
      <c r="B23" s="41" t="s">
        <v>112</v>
      </c>
      <c r="C23" s="23">
        <v>41</v>
      </c>
      <c r="D23" s="43"/>
      <c r="E23" s="34">
        <v>39</v>
      </c>
      <c r="F23" s="58"/>
      <c r="H23" s="64"/>
      <c r="I23" s="31"/>
      <c r="J23" s="31"/>
      <c r="K23" s="31"/>
      <c r="L23" s="31"/>
      <c r="M23" s="31"/>
      <c r="N23" s="60"/>
      <c r="O23" s="60"/>
      <c r="P23" s="60"/>
      <c r="Q23" s="60"/>
      <c r="R23" s="60"/>
      <c r="S23" s="31"/>
      <c r="T23" s="31"/>
      <c r="U23" s="31"/>
      <c r="V23" s="31"/>
      <c r="W23" s="31"/>
      <c r="X23" s="31"/>
    </row>
    <row r="24" spans="1:24" x14ac:dyDescent="0.35">
      <c r="A24" s="15">
        <v>14</v>
      </c>
      <c r="B24" s="41" t="s">
        <v>113</v>
      </c>
      <c r="C24" s="23">
        <v>40</v>
      </c>
      <c r="D24" s="43"/>
      <c r="E24" s="34">
        <v>34</v>
      </c>
      <c r="F24" s="58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31"/>
      <c r="X24" s="31"/>
    </row>
    <row r="25" spans="1:24" ht="15.5" x14ac:dyDescent="0.35">
      <c r="A25" s="15">
        <v>15</v>
      </c>
      <c r="B25" s="41" t="s">
        <v>114</v>
      </c>
      <c r="C25" s="23">
        <v>40</v>
      </c>
      <c r="D25" s="71"/>
      <c r="E25" s="34">
        <v>38</v>
      </c>
      <c r="F25" s="72"/>
      <c r="G25" s="65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31"/>
      <c r="X25" s="31"/>
    </row>
    <row r="26" spans="1:24" x14ac:dyDescent="0.35">
      <c r="A26" s="15">
        <v>16</v>
      </c>
      <c r="B26" s="41" t="s">
        <v>115</v>
      </c>
      <c r="C26" s="23">
        <v>32</v>
      </c>
      <c r="D26" s="71"/>
      <c r="E26" s="34">
        <v>15</v>
      </c>
      <c r="F26" s="72"/>
      <c r="H26"/>
      <c r="I26"/>
    </row>
    <row r="27" spans="1:24" x14ac:dyDescent="0.35">
      <c r="A27" s="15">
        <v>17</v>
      </c>
      <c r="B27" s="41" t="s">
        <v>116</v>
      </c>
      <c r="C27" s="23">
        <v>32</v>
      </c>
      <c r="D27" s="71"/>
      <c r="E27" s="34">
        <v>12</v>
      </c>
      <c r="F27" s="72"/>
    </row>
    <row r="28" spans="1:24" x14ac:dyDescent="0.35">
      <c r="A28" s="15">
        <v>18</v>
      </c>
      <c r="B28" s="41" t="s">
        <v>117</v>
      </c>
      <c r="C28" s="23">
        <v>32</v>
      </c>
      <c r="D28" s="71"/>
      <c r="E28" s="34">
        <v>24</v>
      </c>
      <c r="F28" s="72"/>
    </row>
    <row r="29" spans="1:24" x14ac:dyDescent="0.35">
      <c r="A29" s="15">
        <v>19</v>
      </c>
      <c r="B29" s="41" t="s">
        <v>118</v>
      </c>
      <c r="C29" s="23">
        <v>33</v>
      </c>
      <c r="D29" s="71"/>
      <c r="E29" s="34">
        <v>24</v>
      </c>
      <c r="F29" s="72"/>
    </row>
    <row r="30" spans="1:24" x14ac:dyDescent="0.35">
      <c r="A30" s="15">
        <v>20</v>
      </c>
      <c r="B30" s="41" t="s">
        <v>119</v>
      </c>
      <c r="C30" s="23">
        <v>34</v>
      </c>
      <c r="D30" s="71"/>
      <c r="E30" s="34">
        <v>29</v>
      </c>
      <c r="F30" s="72"/>
    </row>
    <row r="31" spans="1:24" x14ac:dyDescent="0.35">
      <c r="A31" s="15">
        <v>21</v>
      </c>
      <c r="B31" s="41" t="s">
        <v>120</v>
      </c>
      <c r="C31" s="23">
        <v>37</v>
      </c>
      <c r="D31" s="71"/>
      <c r="E31" s="34">
        <v>33</v>
      </c>
      <c r="F31" s="72"/>
    </row>
    <row r="32" spans="1:24" x14ac:dyDescent="0.35">
      <c r="A32" s="15">
        <v>22</v>
      </c>
      <c r="B32" s="41" t="s">
        <v>48</v>
      </c>
      <c r="C32" s="23">
        <v>48</v>
      </c>
      <c r="D32" s="71"/>
      <c r="E32" s="34">
        <v>22</v>
      </c>
      <c r="F32" s="72"/>
    </row>
    <row r="33" spans="1:6" x14ac:dyDescent="0.35">
      <c r="A33" s="15">
        <v>23</v>
      </c>
      <c r="B33" s="41" t="s">
        <v>50</v>
      </c>
      <c r="C33" s="23">
        <v>50</v>
      </c>
      <c r="D33" s="71"/>
      <c r="E33" s="34">
        <v>45</v>
      </c>
      <c r="F33" s="72"/>
    </row>
    <row r="34" spans="1:6" x14ac:dyDescent="0.35">
      <c r="A34" s="15">
        <v>24</v>
      </c>
      <c r="B34" s="41" t="s">
        <v>52</v>
      </c>
      <c r="C34" s="23">
        <v>49</v>
      </c>
      <c r="D34" s="71"/>
      <c r="E34" s="34">
        <v>33</v>
      </c>
      <c r="F34" s="72"/>
    </row>
    <row r="35" spans="1:6" x14ac:dyDescent="0.35">
      <c r="A35" s="15">
        <v>25</v>
      </c>
      <c r="B35" s="41" t="s">
        <v>54</v>
      </c>
      <c r="C35" s="23">
        <v>48</v>
      </c>
      <c r="D35" s="71"/>
      <c r="E35" s="34">
        <v>36</v>
      </c>
      <c r="F35" s="72"/>
    </row>
    <row r="36" spans="1:6" x14ac:dyDescent="0.35">
      <c r="A36" s="15">
        <v>26</v>
      </c>
      <c r="B36" s="41" t="s">
        <v>84</v>
      </c>
      <c r="C36" s="23">
        <v>46</v>
      </c>
      <c r="D36" s="71"/>
      <c r="E36" s="34">
        <v>21</v>
      </c>
      <c r="F36" s="72"/>
    </row>
    <row r="37" spans="1:6" x14ac:dyDescent="0.35">
      <c r="A37" s="15">
        <v>27</v>
      </c>
      <c r="B37" s="41" t="s">
        <v>85</v>
      </c>
      <c r="C37" s="23">
        <v>18</v>
      </c>
      <c r="D37" s="71"/>
      <c r="E37" s="34">
        <v>0</v>
      </c>
      <c r="F37" s="72"/>
    </row>
    <row r="38" spans="1:6" x14ac:dyDescent="0.35">
      <c r="A38" s="15">
        <v>28</v>
      </c>
      <c r="B38" s="41" t="s">
        <v>86</v>
      </c>
      <c r="C38" s="23">
        <v>46</v>
      </c>
      <c r="D38" s="71"/>
      <c r="E38" s="34">
        <v>28</v>
      </c>
      <c r="F38" s="72"/>
    </row>
    <row r="39" spans="1:6" x14ac:dyDescent="0.35">
      <c r="A39" s="15">
        <v>29</v>
      </c>
      <c r="B39" s="41" t="s">
        <v>87</v>
      </c>
      <c r="C39" s="23">
        <v>47</v>
      </c>
      <c r="D39" s="71"/>
      <c r="E39" s="34">
        <v>29</v>
      </c>
      <c r="F39" s="72"/>
    </row>
    <row r="40" spans="1:6" x14ac:dyDescent="0.35">
      <c r="A40" s="15">
        <v>30</v>
      </c>
      <c r="B40" s="41" t="s">
        <v>88</v>
      </c>
      <c r="C40" s="23">
        <v>0</v>
      </c>
      <c r="D40" s="71"/>
      <c r="E40" s="34">
        <v>0</v>
      </c>
      <c r="F40" s="72"/>
    </row>
    <row r="41" spans="1:6" x14ac:dyDescent="0.35">
      <c r="A41" s="15">
        <v>31</v>
      </c>
      <c r="B41" s="41" t="s">
        <v>89</v>
      </c>
      <c r="C41" s="23">
        <v>0</v>
      </c>
      <c r="D41" s="71"/>
      <c r="E41" s="34">
        <v>0</v>
      </c>
      <c r="F41" s="72"/>
    </row>
    <row r="42" spans="1:6" x14ac:dyDescent="0.35">
      <c r="A42" s="15">
        <v>32</v>
      </c>
      <c r="B42" s="41" t="s">
        <v>90</v>
      </c>
      <c r="C42" s="23">
        <v>46</v>
      </c>
      <c r="D42" s="71"/>
      <c r="E42" s="34">
        <v>37</v>
      </c>
      <c r="F42" s="72"/>
    </row>
    <row r="43" spans="1:6" x14ac:dyDescent="0.35">
      <c r="A43" s="15">
        <v>33</v>
      </c>
      <c r="B43" s="41" t="s">
        <v>91</v>
      </c>
      <c r="C43" s="23">
        <v>49</v>
      </c>
      <c r="D43" s="71"/>
      <c r="E43" s="34">
        <v>32</v>
      </c>
      <c r="F43" s="72"/>
    </row>
    <row r="44" spans="1:6" x14ac:dyDescent="0.35">
      <c r="A44" s="15">
        <v>34</v>
      </c>
      <c r="B44" s="41" t="s">
        <v>92</v>
      </c>
      <c r="C44" s="23">
        <v>49</v>
      </c>
      <c r="D44" s="71"/>
      <c r="E44" s="34">
        <v>27</v>
      </c>
      <c r="F44" s="72"/>
    </row>
    <row r="45" spans="1:6" x14ac:dyDescent="0.35">
      <c r="A45" s="15">
        <v>35</v>
      </c>
      <c r="B45" s="41" t="s">
        <v>93</v>
      </c>
      <c r="C45" s="23">
        <v>47</v>
      </c>
      <c r="D45" s="71"/>
      <c r="E45" s="34">
        <v>35</v>
      </c>
      <c r="F45" s="72"/>
    </row>
    <row r="46" spans="1:6" x14ac:dyDescent="0.35">
      <c r="A46" s="15">
        <v>36</v>
      </c>
      <c r="B46" s="41" t="s">
        <v>94</v>
      </c>
      <c r="C46" s="23">
        <v>46</v>
      </c>
      <c r="D46" s="71"/>
      <c r="E46" s="34">
        <v>24</v>
      </c>
      <c r="F46" s="72"/>
    </row>
    <row r="47" spans="1:6" x14ac:dyDescent="0.35">
      <c r="A47" s="15">
        <v>37</v>
      </c>
      <c r="B47" s="41" t="s">
        <v>95</v>
      </c>
      <c r="C47" s="23">
        <v>48</v>
      </c>
      <c r="D47" s="71"/>
      <c r="E47" s="34">
        <v>28</v>
      </c>
      <c r="F47" s="72"/>
    </row>
    <row r="48" spans="1:6" x14ac:dyDescent="0.35">
      <c r="A48" s="15">
        <v>38</v>
      </c>
      <c r="B48" s="41" t="s">
        <v>96</v>
      </c>
      <c r="C48" s="23">
        <v>47</v>
      </c>
      <c r="D48" s="71"/>
      <c r="E48" s="34">
        <v>29</v>
      </c>
      <c r="F48" s="72"/>
    </row>
    <row r="49" spans="1:6" x14ac:dyDescent="0.35">
      <c r="A49" s="15">
        <v>39</v>
      </c>
      <c r="B49" s="41" t="s">
        <v>127</v>
      </c>
      <c r="C49" s="23">
        <v>42</v>
      </c>
      <c r="D49" s="71"/>
      <c r="E49" s="34">
        <v>19</v>
      </c>
      <c r="F49" s="72"/>
    </row>
    <row r="50" spans="1:6" x14ac:dyDescent="0.35">
      <c r="A50" s="15">
        <v>40</v>
      </c>
      <c r="B50" s="41" t="s">
        <v>128</v>
      </c>
      <c r="C50" s="23">
        <v>43</v>
      </c>
      <c r="D50" s="71"/>
      <c r="E50" s="34">
        <v>25</v>
      </c>
      <c r="F50" s="72"/>
    </row>
    <row r="51" spans="1:6" x14ac:dyDescent="0.35">
      <c r="A51" s="15">
        <v>41</v>
      </c>
      <c r="B51" s="41" t="s">
        <v>129</v>
      </c>
      <c r="C51" s="23">
        <v>42</v>
      </c>
      <c r="D51" s="71"/>
      <c r="E51" s="34">
        <v>37</v>
      </c>
      <c r="F51" s="72"/>
    </row>
    <row r="52" spans="1:6" x14ac:dyDescent="0.35">
      <c r="A52" s="15">
        <v>42</v>
      </c>
      <c r="B52" s="41" t="s">
        <v>130</v>
      </c>
      <c r="C52" s="23">
        <v>45</v>
      </c>
      <c r="D52" s="71"/>
      <c r="E52" s="34">
        <v>29</v>
      </c>
      <c r="F52" s="72"/>
    </row>
    <row r="53" spans="1:6" x14ac:dyDescent="0.35">
      <c r="A53" s="15">
        <v>43</v>
      </c>
      <c r="B53" s="41" t="s">
        <v>131</v>
      </c>
      <c r="C53" s="23">
        <v>44</v>
      </c>
      <c r="D53" s="71"/>
      <c r="E53" s="34">
        <v>29</v>
      </c>
      <c r="F53" s="72"/>
    </row>
    <row r="54" spans="1:6" x14ac:dyDescent="0.35">
      <c r="A54" s="15">
        <v>44</v>
      </c>
      <c r="B54" s="41" t="s">
        <v>132</v>
      </c>
      <c r="C54" s="23">
        <v>43</v>
      </c>
      <c r="D54" s="71"/>
      <c r="E54" s="34">
        <v>21</v>
      </c>
      <c r="F54" s="72"/>
    </row>
    <row r="55" spans="1:6" x14ac:dyDescent="0.35">
      <c r="A55" s="15">
        <v>45</v>
      </c>
      <c r="B55" s="41" t="s">
        <v>133</v>
      </c>
      <c r="C55" s="23">
        <v>42</v>
      </c>
      <c r="D55" s="71"/>
      <c r="E55" s="34">
        <v>29</v>
      </c>
      <c r="F55" s="72"/>
    </row>
    <row r="56" spans="1:6" x14ac:dyDescent="0.35">
      <c r="A56" s="15">
        <v>46</v>
      </c>
      <c r="B56" s="41" t="s">
        <v>134</v>
      </c>
      <c r="C56" s="23">
        <v>41</v>
      </c>
      <c r="D56" s="71"/>
      <c r="E56" s="34">
        <v>17</v>
      </c>
      <c r="F56" s="72"/>
    </row>
    <row r="57" spans="1:6" x14ac:dyDescent="0.35">
      <c r="A57" s="15">
        <v>47</v>
      </c>
      <c r="B57" s="41" t="s">
        <v>135</v>
      </c>
      <c r="C57" s="23">
        <v>42</v>
      </c>
      <c r="D57" s="71"/>
      <c r="E57" s="34">
        <v>29</v>
      </c>
      <c r="F57" s="72"/>
    </row>
    <row r="58" spans="1:6" x14ac:dyDescent="0.35">
      <c r="A58" s="15">
        <v>48</v>
      </c>
      <c r="B58" s="41" t="s">
        <v>136</v>
      </c>
      <c r="C58" s="23">
        <v>44</v>
      </c>
      <c r="D58" s="71"/>
      <c r="E58" s="34">
        <v>20</v>
      </c>
      <c r="F58" s="72"/>
    </row>
    <row r="59" spans="1:6" x14ac:dyDescent="0.35">
      <c r="A59" s="15">
        <v>49</v>
      </c>
      <c r="B59" s="41" t="s">
        <v>137</v>
      </c>
      <c r="C59" s="23">
        <v>44</v>
      </c>
      <c r="D59" s="71"/>
      <c r="E59" s="34">
        <v>33</v>
      </c>
      <c r="F59" s="72"/>
    </row>
    <row r="60" spans="1:6" x14ac:dyDescent="0.35">
      <c r="A60" s="15">
        <v>50</v>
      </c>
      <c r="B60" s="41" t="s">
        <v>138</v>
      </c>
      <c r="C60" s="23">
        <v>43</v>
      </c>
      <c r="D60" s="71"/>
      <c r="E60" s="34">
        <v>29</v>
      </c>
      <c r="F60" s="72"/>
    </row>
    <row r="61" spans="1:6" x14ac:dyDescent="0.35">
      <c r="A61" s="15">
        <v>51</v>
      </c>
      <c r="B61" s="41" t="s">
        <v>139</v>
      </c>
      <c r="C61" s="23">
        <v>41</v>
      </c>
      <c r="D61" s="71"/>
      <c r="E61" s="34">
        <v>33</v>
      </c>
      <c r="F61" s="72"/>
    </row>
    <row r="62" spans="1:6" x14ac:dyDescent="0.35">
      <c r="A62" s="15">
        <v>52</v>
      </c>
      <c r="B62" s="41" t="s">
        <v>140</v>
      </c>
      <c r="C62" s="23">
        <v>42</v>
      </c>
      <c r="D62" s="71"/>
      <c r="E62" s="34">
        <v>27</v>
      </c>
      <c r="F62" s="72"/>
    </row>
    <row r="63" spans="1:6" x14ac:dyDescent="0.35">
      <c r="A63" s="15">
        <v>53</v>
      </c>
      <c r="B63" s="41" t="s">
        <v>141</v>
      </c>
      <c r="C63" s="23">
        <v>41</v>
      </c>
      <c r="D63" s="71"/>
      <c r="E63" s="34">
        <v>41</v>
      </c>
      <c r="F63" s="72"/>
    </row>
    <row r="64" spans="1:6" x14ac:dyDescent="0.35">
      <c r="A64" s="15">
        <v>54</v>
      </c>
      <c r="B64" s="41" t="s">
        <v>142</v>
      </c>
      <c r="C64" s="23">
        <v>41</v>
      </c>
      <c r="D64" s="71"/>
      <c r="E64" s="34">
        <v>30</v>
      </c>
      <c r="F64" s="72"/>
    </row>
    <row r="65" spans="1:6" x14ac:dyDescent="0.35">
      <c r="A65" s="15">
        <v>55</v>
      </c>
      <c r="B65" s="41" t="s">
        <v>143</v>
      </c>
      <c r="C65" s="23">
        <v>43</v>
      </c>
      <c r="D65" s="71"/>
      <c r="E65" s="34">
        <v>37</v>
      </c>
      <c r="F65" s="72"/>
    </row>
    <row r="66" spans="1:6" x14ac:dyDescent="0.35">
      <c r="A66" s="15">
        <v>56</v>
      </c>
      <c r="B66" s="41" t="s">
        <v>59</v>
      </c>
      <c r="C66" s="23">
        <v>43</v>
      </c>
      <c r="D66" s="71"/>
      <c r="E66" s="34">
        <v>34</v>
      </c>
      <c r="F66" s="72"/>
    </row>
    <row r="67" spans="1:6" x14ac:dyDescent="0.35">
      <c r="A67" s="15">
        <v>57</v>
      </c>
      <c r="B67" s="41" t="s">
        <v>60</v>
      </c>
      <c r="C67" s="23">
        <v>44</v>
      </c>
      <c r="D67" s="71"/>
      <c r="E67" s="34">
        <v>33</v>
      </c>
      <c r="F67" s="72"/>
    </row>
    <row r="68" spans="1:6" x14ac:dyDescent="0.35">
      <c r="A68" s="15">
        <v>58</v>
      </c>
      <c r="B68" s="41" t="s">
        <v>61</v>
      </c>
      <c r="C68" s="23">
        <v>45</v>
      </c>
      <c r="D68" s="71"/>
      <c r="E68" s="34">
        <v>33</v>
      </c>
      <c r="F68" s="72"/>
    </row>
    <row r="69" spans="1:6" x14ac:dyDescent="0.35">
      <c r="A69" s="15">
        <v>59</v>
      </c>
      <c r="B69" s="41" t="s">
        <v>63</v>
      </c>
      <c r="C69" s="23">
        <v>46</v>
      </c>
      <c r="D69" s="71"/>
      <c r="E69" s="34">
        <v>34</v>
      </c>
      <c r="F69" s="72"/>
    </row>
    <row r="70" spans="1:6" x14ac:dyDescent="0.35">
      <c r="A70" s="15">
        <v>60</v>
      </c>
      <c r="B70" s="41" t="s">
        <v>64</v>
      </c>
      <c r="C70" s="23">
        <v>48</v>
      </c>
      <c r="D70" s="71"/>
      <c r="E70" s="34">
        <v>41</v>
      </c>
      <c r="F70" s="72"/>
    </row>
    <row r="71" spans="1:6" x14ac:dyDescent="0.35">
      <c r="A71" s="15">
        <v>61</v>
      </c>
      <c r="B71" s="41" t="s">
        <v>65</v>
      </c>
      <c r="C71" s="23">
        <v>50</v>
      </c>
      <c r="D71" s="71"/>
      <c r="E71" s="34">
        <v>44</v>
      </c>
      <c r="F71" s="72"/>
    </row>
    <row r="72" spans="1:6" x14ac:dyDescent="0.35">
      <c r="A72" s="15">
        <v>62</v>
      </c>
      <c r="B72" s="41" t="s">
        <v>66</v>
      </c>
      <c r="C72" s="23">
        <v>50</v>
      </c>
      <c r="D72" s="71"/>
      <c r="E72" s="34">
        <v>46</v>
      </c>
      <c r="F72" s="72"/>
    </row>
    <row r="73" spans="1:6" x14ac:dyDescent="0.35">
      <c r="A73" s="15">
        <v>63</v>
      </c>
      <c r="B73" s="41" t="s">
        <v>67</v>
      </c>
      <c r="C73" s="23">
        <v>45</v>
      </c>
      <c r="D73" s="71"/>
      <c r="E73" s="34">
        <v>33</v>
      </c>
      <c r="F73" s="72"/>
    </row>
    <row r="74" spans="1:6" x14ac:dyDescent="0.35">
      <c r="A74" s="15">
        <v>64</v>
      </c>
      <c r="B74" s="41" t="s">
        <v>68</v>
      </c>
      <c r="C74" s="23">
        <v>46</v>
      </c>
      <c r="D74" s="71"/>
      <c r="E74" s="34">
        <v>40</v>
      </c>
      <c r="F74" s="72"/>
    </row>
    <row r="75" spans="1:6" x14ac:dyDescent="0.35">
      <c r="A75" s="15">
        <v>65</v>
      </c>
      <c r="B75" s="41" t="s">
        <v>144</v>
      </c>
      <c r="C75" s="23">
        <v>44</v>
      </c>
      <c r="D75" s="71"/>
      <c r="E75" s="34">
        <v>31</v>
      </c>
      <c r="F75" s="72"/>
    </row>
    <row r="76" spans="1:6" x14ac:dyDescent="0.35">
      <c r="A76" s="15">
        <v>66</v>
      </c>
      <c r="B76" s="41" t="s">
        <v>145</v>
      </c>
      <c r="C76" s="23">
        <v>44</v>
      </c>
      <c r="D76" s="71"/>
      <c r="E76" s="34">
        <v>27</v>
      </c>
      <c r="F76" s="72"/>
    </row>
    <row r="77" spans="1:6" x14ac:dyDescent="0.35">
      <c r="A77" s="15">
        <v>67</v>
      </c>
      <c r="B77" s="41" t="s">
        <v>146</v>
      </c>
      <c r="C77" s="23">
        <v>41</v>
      </c>
      <c r="D77" s="71"/>
      <c r="E77" s="34">
        <v>31</v>
      </c>
      <c r="F77" s="72"/>
    </row>
    <row r="78" spans="1:6" x14ac:dyDescent="0.35">
      <c r="A78" s="15">
        <v>68</v>
      </c>
      <c r="B78" s="41" t="s">
        <v>147</v>
      </c>
      <c r="C78" s="23">
        <v>43</v>
      </c>
      <c r="D78" s="71"/>
      <c r="E78" s="34">
        <v>38</v>
      </c>
      <c r="F78" s="72"/>
    </row>
    <row r="79" spans="1:6" x14ac:dyDescent="0.35">
      <c r="A79" s="15">
        <v>69</v>
      </c>
      <c r="B79" s="41" t="s">
        <v>148</v>
      </c>
      <c r="C79" s="23">
        <v>43</v>
      </c>
      <c r="D79" s="71"/>
      <c r="E79" s="34">
        <v>32</v>
      </c>
      <c r="F79" s="72"/>
    </row>
    <row r="80" spans="1:6" x14ac:dyDescent="0.35">
      <c r="A80" s="15">
        <v>70</v>
      </c>
      <c r="B80" s="41" t="s">
        <v>149</v>
      </c>
      <c r="C80" s="23">
        <v>45</v>
      </c>
      <c r="D80" s="71"/>
      <c r="E80" s="34">
        <v>33</v>
      </c>
      <c r="F80" s="72"/>
    </row>
    <row r="81" spans="1:6" x14ac:dyDescent="0.35">
      <c r="A81" s="15">
        <v>71</v>
      </c>
      <c r="B81" s="41" t="s">
        <v>150</v>
      </c>
      <c r="C81" s="23">
        <v>46</v>
      </c>
      <c r="D81" s="71"/>
      <c r="E81" s="34">
        <v>39</v>
      </c>
      <c r="F81" s="72"/>
    </row>
    <row r="82" spans="1:6" x14ac:dyDescent="0.35">
      <c r="A82" s="15">
        <v>72</v>
      </c>
      <c r="B82" s="41" t="s">
        <v>151</v>
      </c>
      <c r="C82" s="23">
        <v>48</v>
      </c>
      <c r="D82" s="71"/>
      <c r="E82" s="34">
        <v>46</v>
      </c>
      <c r="F82" s="72"/>
    </row>
    <row r="83" spans="1:6" x14ac:dyDescent="0.35">
      <c r="A83" s="15">
        <v>73</v>
      </c>
      <c r="B83" s="41" t="s">
        <v>152</v>
      </c>
      <c r="C83" s="23">
        <v>45</v>
      </c>
      <c r="D83" s="71"/>
      <c r="E83" s="34">
        <v>44</v>
      </c>
      <c r="F83" s="72"/>
    </row>
    <row r="84" spans="1:6" x14ac:dyDescent="0.35">
      <c r="A84" s="15">
        <v>74</v>
      </c>
      <c r="B84" s="41" t="s">
        <v>153</v>
      </c>
      <c r="C84" s="23">
        <v>50</v>
      </c>
      <c r="D84" s="71"/>
      <c r="E84" s="34">
        <v>43</v>
      </c>
      <c r="F84" s="72"/>
    </row>
    <row r="85" spans="1:6" x14ac:dyDescent="0.35">
      <c r="A85" s="15">
        <v>75</v>
      </c>
      <c r="B85" s="41" t="s">
        <v>154</v>
      </c>
      <c r="C85" s="23">
        <v>44</v>
      </c>
      <c r="D85" s="71"/>
      <c r="E85" s="34">
        <v>32</v>
      </c>
      <c r="F85" s="72"/>
    </row>
    <row r="86" spans="1:6" x14ac:dyDescent="0.35">
      <c r="A86" s="15">
        <v>76</v>
      </c>
      <c r="B86" s="41" t="s">
        <v>155</v>
      </c>
      <c r="C86" s="23">
        <v>47</v>
      </c>
      <c r="D86" s="71"/>
      <c r="E86" s="34">
        <v>34</v>
      </c>
      <c r="F86" s="72"/>
    </row>
    <row r="87" spans="1:6" x14ac:dyDescent="0.35">
      <c r="A87" s="15">
        <v>77</v>
      </c>
      <c r="B87" s="41" t="s">
        <v>156</v>
      </c>
      <c r="C87" s="23">
        <v>44</v>
      </c>
      <c r="D87" s="71"/>
      <c r="E87" s="34">
        <v>30</v>
      </c>
      <c r="F87" s="72"/>
    </row>
    <row r="88" spans="1:6" x14ac:dyDescent="0.35">
      <c r="A88" s="15">
        <v>78</v>
      </c>
      <c r="B88" s="41" t="s">
        <v>157</v>
      </c>
      <c r="C88" s="23">
        <v>41</v>
      </c>
      <c r="D88" s="71"/>
      <c r="E88" s="34">
        <v>31</v>
      </c>
      <c r="F88" s="72"/>
    </row>
    <row r="89" spans="1:6" x14ac:dyDescent="0.35">
      <c r="A89" s="15">
        <v>79</v>
      </c>
      <c r="B89" s="41" t="s">
        <v>158</v>
      </c>
      <c r="C89" s="23">
        <v>43</v>
      </c>
      <c r="D89" s="71"/>
      <c r="E89" s="34">
        <v>37</v>
      </c>
      <c r="F89" s="72"/>
    </row>
    <row r="90" spans="1:6" x14ac:dyDescent="0.35">
      <c r="A90" s="15">
        <v>80</v>
      </c>
      <c r="B90" s="41" t="s">
        <v>159</v>
      </c>
      <c r="C90" s="23">
        <v>44</v>
      </c>
      <c r="D90" s="71"/>
      <c r="E90" s="34">
        <v>27</v>
      </c>
      <c r="F90" s="72"/>
    </row>
    <row r="91" spans="1:6" x14ac:dyDescent="0.35">
      <c r="A91" s="15">
        <v>81</v>
      </c>
      <c r="B91" s="41" t="s">
        <v>160</v>
      </c>
      <c r="C91" s="23">
        <v>45</v>
      </c>
      <c r="D91" s="71"/>
      <c r="E91" s="34">
        <v>26</v>
      </c>
      <c r="F91" s="72"/>
    </row>
    <row r="92" spans="1:6" x14ac:dyDescent="0.35">
      <c r="A92" s="15">
        <v>82</v>
      </c>
      <c r="B92" s="41" t="s">
        <v>161</v>
      </c>
      <c r="C92" s="23">
        <v>49</v>
      </c>
      <c r="D92" s="71"/>
      <c r="E92" s="34">
        <v>43</v>
      </c>
      <c r="F92" s="72"/>
    </row>
  </sheetData>
  <mergeCells count="7">
    <mergeCell ref="O3:W7"/>
    <mergeCell ref="A4:E4"/>
    <mergeCell ref="I21:J21"/>
    <mergeCell ref="A1:E1"/>
    <mergeCell ref="G1:M1"/>
    <mergeCell ref="A2:E2"/>
    <mergeCell ref="A3:E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2"/>
  <sheetViews>
    <sheetView workbookViewId="0">
      <selection activeCell="H8" sqref="H8"/>
    </sheetView>
  </sheetViews>
  <sheetFormatPr defaultColWidth="9.1796875" defaultRowHeight="14.5" x14ac:dyDescent="0.35"/>
  <cols>
    <col min="1" max="7" width="9.1796875" style="15"/>
    <col min="8" max="16384" width="9.1796875" style="2"/>
  </cols>
  <sheetData>
    <row r="1" spans="1:23" x14ac:dyDescent="0.35">
      <c r="A1" s="90" t="s">
        <v>0</v>
      </c>
      <c r="B1" s="91"/>
      <c r="C1" s="91"/>
      <c r="D1" s="91"/>
      <c r="E1" s="92"/>
      <c r="F1" s="1"/>
      <c r="G1" s="93"/>
      <c r="H1" s="93"/>
      <c r="I1" s="93"/>
      <c r="J1" s="93"/>
      <c r="K1" s="93"/>
      <c r="L1" s="93"/>
      <c r="M1" s="93"/>
    </row>
    <row r="2" spans="1:23" x14ac:dyDescent="0.35">
      <c r="A2" s="88" t="s">
        <v>1</v>
      </c>
      <c r="B2" s="88"/>
      <c r="C2" s="88"/>
      <c r="D2" s="88"/>
      <c r="E2" s="88"/>
      <c r="F2" s="3"/>
      <c r="G2" s="4" t="s">
        <v>2</v>
      </c>
      <c r="H2" s="5"/>
      <c r="I2" s="6"/>
    </row>
    <row r="3" spans="1:23" ht="72.5" x14ac:dyDescent="0.35">
      <c r="A3" s="88" t="s">
        <v>187</v>
      </c>
      <c r="B3" s="88"/>
      <c r="C3" s="88"/>
      <c r="D3" s="88"/>
      <c r="E3" s="88"/>
      <c r="F3" s="3"/>
      <c r="G3" s="4" t="s">
        <v>3</v>
      </c>
      <c r="H3" s="5"/>
      <c r="I3" s="7" t="s">
        <v>4</v>
      </c>
      <c r="K3" s="8" t="s">
        <v>5</v>
      </c>
      <c r="L3" s="8" t="s">
        <v>6</v>
      </c>
      <c r="N3" s="8" t="s">
        <v>7</v>
      </c>
      <c r="O3" s="87" t="s">
        <v>8</v>
      </c>
      <c r="P3" s="87"/>
      <c r="Q3" s="87"/>
      <c r="R3" s="87"/>
      <c r="S3" s="87"/>
      <c r="T3" s="87"/>
      <c r="U3" s="87"/>
      <c r="V3" s="87"/>
      <c r="W3" s="87"/>
    </row>
    <row r="4" spans="1:23" ht="21" x14ac:dyDescent="0.35">
      <c r="A4" s="88" t="s">
        <v>188</v>
      </c>
      <c r="B4" s="88"/>
      <c r="C4" s="88"/>
      <c r="D4" s="88"/>
      <c r="E4" s="88"/>
      <c r="F4" s="3"/>
      <c r="G4" s="4" t="s">
        <v>10</v>
      </c>
      <c r="H4" s="5"/>
      <c r="I4" s="6"/>
      <c r="K4" s="9" t="s">
        <v>11</v>
      </c>
      <c r="L4" s="9">
        <v>3</v>
      </c>
      <c r="N4" s="10">
        <v>3</v>
      </c>
      <c r="O4" s="87"/>
      <c r="P4" s="87"/>
      <c r="Q4" s="87"/>
      <c r="R4" s="87"/>
      <c r="S4" s="87"/>
      <c r="T4" s="87"/>
      <c r="U4" s="87"/>
      <c r="V4" s="87"/>
      <c r="W4" s="87"/>
    </row>
    <row r="5" spans="1:23" ht="21" x14ac:dyDescent="0.35">
      <c r="A5" s="69" t="s">
        <v>173</v>
      </c>
      <c r="B5" s="69"/>
      <c r="C5" s="69"/>
      <c r="D5" s="69"/>
      <c r="E5" s="69"/>
      <c r="F5" s="3"/>
      <c r="G5" s="4" t="s">
        <v>13</v>
      </c>
      <c r="H5" s="48">
        <f>(79/82)*100</f>
        <v>96.341463414634148</v>
      </c>
      <c r="I5" s="6"/>
      <c r="K5" s="13" t="s">
        <v>14</v>
      </c>
      <c r="L5" s="13">
        <v>2</v>
      </c>
      <c r="N5" s="14">
        <v>2</v>
      </c>
      <c r="O5" s="87"/>
      <c r="P5" s="87"/>
      <c r="Q5" s="87"/>
      <c r="R5" s="87"/>
      <c r="S5" s="87"/>
      <c r="T5" s="87"/>
      <c r="U5" s="87"/>
      <c r="V5" s="87"/>
      <c r="W5" s="87"/>
    </row>
    <row r="6" spans="1:23" ht="21" x14ac:dyDescent="0.35">
      <c r="B6" s="16" t="s">
        <v>15</v>
      </c>
      <c r="C6" s="17" t="s">
        <v>16</v>
      </c>
      <c r="D6" s="17" t="s">
        <v>17</v>
      </c>
      <c r="E6" s="17" t="s">
        <v>18</v>
      </c>
      <c r="F6" s="17" t="s">
        <v>17</v>
      </c>
      <c r="G6" s="4" t="s">
        <v>18</v>
      </c>
      <c r="H6" s="49">
        <f>(58/82)*100</f>
        <v>70.731707317073173</v>
      </c>
      <c r="I6" s="6"/>
      <c r="K6" s="19" t="s">
        <v>19</v>
      </c>
      <c r="L6" s="19">
        <v>1</v>
      </c>
      <c r="N6" s="20">
        <v>1</v>
      </c>
      <c r="O6" s="87"/>
      <c r="P6" s="87"/>
      <c r="Q6" s="87"/>
      <c r="R6" s="87"/>
      <c r="S6" s="87"/>
      <c r="T6" s="87"/>
      <c r="U6" s="87"/>
      <c r="V6" s="87"/>
      <c r="W6" s="87"/>
    </row>
    <row r="7" spans="1:23" ht="58" x14ac:dyDescent="0.35">
      <c r="B7" s="21" t="s">
        <v>20</v>
      </c>
      <c r="C7" s="22" t="s">
        <v>21</v>
      </c>
      <c r="D7" s="22"/>
      <c r="E7" s="23" t="s">
        <v>21</v>
      </c>
      <c r="F7" s="23"/>
      <c r="G7" s="24" t="s">
        <v>22</v>
      </c>
      <c r="H7" s="25">
        <f>AVERAGE(H5:H6)</f>
        <v>83.536585365853654</v>
      </c>
      <c r="I7" s="26">
        <v>0.6</v>
      </c>
      <c r="K7" s="27" t="s">
        <v>23</v>
      </c>
      <c r="L7" s="27">
        <v>0</v>
      </c>
      <c r="N7" s="28"/>
      <c r="O7" s="87"/>
      <c r="P7" s="87"/>
      <c r="Q7" s="87"/>
      <c r="R7" s="87"/>
      <c r="S7" s="87"/>
      <c r="T7" s="87"/>
      <c r="U7" s="87"/>
      <c r="V7" s="87"/>
      <c r="W7" s="87"/>
    </row>
    <row r="8" spans="1:23" x14ac:dyDescent="0.35">
      <c r="B8" s="21" t="s">
        <v>24</v>
      </c>
      <c r="C8" s="23" t="s">
        <v>25</v>
      </c>
      <c r="D8" s="23"/>
      <c r="E8" s="23" t="s">
        <v>26</v>
      </c>
      <c r="F8" s="23"/>
      <c r="G8" s="24" t="s">
        <v>27</v>
      </c>
      <c r="H8" s="4" t="s">
        <v>28</v>
      </c>
      <c r="I8" s="6"/>
    </row>
    <row r="9" spans="1:23" x14ac:dyDescent="0.35">
      <c r="B9" s="21" t="s">
        <v>29</v>
      </c>
      <c r="C9" s="23" t="s">
        <v>174</v>
      </c>
      <c r="D9" s="23"/>
      <c r="E9" s="23" t="s">
        <v>174</v>
      </c>
      <c r="F9" s="29"/>
      <c r="H9" s="30"/>
      <c r="I9" s="30"/>
      <c r="W9" s="31"/>
    </row>
    <row r="10" spans="1:23" s="40" customFormat="1" ht="15.5" x14ac:dyDescent="0.35">
      <c r="A10" s="32"/>
      <c r="B10" s="21" t="s">
        <v>31</v>
      </c>
      <c r="C10" s="23">
        <v>50</v>
      </c>
      <c r="D10" s="33">
        <f>(0.55*50)</f>
        <v>27.500000000000004</v>
      </c>
      <c r="E10" s="34">
        <v>50</v>
      </c>
      <c r="F10" s="35">
        <f>0.55*50</f>
        <v>27.500000000000004</v>
      </c>
      <c r="G10" s="36"/>
      <c r="H10" s="37" t="s">
        <v>32</v>
      </c>
      <c r="I10" s="37" t="s">
        <v>33</v>
      </c>
      <c r="J10" s="38" t="s">
        <v>34</v>
      </c>
      <c r="K10" s="38" t="s">
        <v>35</v>
      </c>
      <c r="L10" s="38" t="s">
        <v>36</v>
      </c>
      <c r="M10" s="38" t="s">
        <v>37</v>
      </c>
      <c r="N10" s="38" t="s">
        <v>38</v>
      </c>
      <c r="O10" s="38" t="s">
        <v>39</v>
      </c>
      <c r="P10" s="38" t="s">
        <v>40</v>
      </c>
      <c r="Q10" s="38" t="s">
        <v>41</v>
      </c>
      <c r="R10" s="38" t="s">
        <v>42</v>
      </c>
      <c r="S10" s="38" t="s">
        <v>43</v>
      </c>
      <c r="T10" s="38" t="s">
        <v>45</v>
      </c>
      <c r="U10" s="38" t="s">
        <v>46</v>
      </c>
      <c r="V10" s="38" t="s">
        <v>47</v>
      </c>
      <c r="W10" s="31"/>
    </row>
    <row r="11" spans="1:23" ht="15.5" x14ac:dyDescent="0.35">
      <c r="A11" s="15">
        <v>1</v>
      </c>
      <c r="B11" s="41" t="s">
        <v>97</v>
      </c>
      <c r="C11" s="23">
        <v>42</v>
      </c>
      <c r="D11" s="43">
        <f>COUNTIF(C11:C92,"&gt;="&amp;D10)</f>
        <v>79</v>
      </c>
      <c r="E11" s="34">
        <v>35</v>
      </c>
      <c r="F11" s="45">
        <f>COUNTIF(E11:E92,"&gt;="&amp;F10)</f>
        <v>58</v>
      </c>
      <c r="G11" s="46" t="s">
        <v>49</v>
      </c>
      <c r="H11" s="81">
        <v>3</v>
      </c>
      <c r="I11" s="81">
        <v>2</v>
      </c>
      <c r="J11" s="82">
        <v>2</v>
      </c>
      <c r="K11" s="83">
        <v>3</v>
      </c>
      <c r="L11" s="82">
        <v>3</v>
      </c>
      <c r="M11" s="82">
        <v>3</v>
      </c>
      <c r="N11" s="82">
        <v>2</v>
      </c>
      <c r="O11" s="82">
        <v>1</v>
      </c>
      <c r="P11" s="82">
        <v>1</v>
      </c>
      <c r="Q11" s="82">
        <v>2</v>
      </c>
      <c r="R11" s="82">
        <v>2</v>
      </c>
      <c r="S11" s="82">
        <v>2</v>
      </c>
      <c r="T11" s="82">
        <v>3</v>
      </c>
      <c r="U11" s="82">
        <v>3</v>
      </c>
      <c r="V11" s="82">
        <v>3</v>
      </c>
      <c r="W11" s="31"/>
    </row>
    <row r="12" spans="1:23" ht="15.5" x14ac:dyDescent="0.35">
      <c r="A12" s="15">
        <v>2</v>
      </c>
      <c r="B12" s="41" t="s">
        <v>98</v>
      </c>
      <c r="C12" s="23">
        <v>38</v>
      </c>
      <c r="D12" s="48">
        <f>(79/82)*100</f>
        <v>96.341463414634148</v>
      </c>
      <c r="E12" s="34">
        <v>29</v>
      </c>
      <c r="F12" s="49">
        <f>(58/82)*100</f>
        <v>70.731707317073173</v>
      </c>
      <c r="G12" s="46" t="s">
        <v>51</v>
      </c>
      <c r="H12" s="52">
        <v>3</v>
      </c>
      <c r="I12" s="52">
        <v>2</v>
      </c>
      <c r="J12" s="84">
        <v>1</v>
      </c>
      <c r="K12" s="82">
        <v>2</v>
      </c>
      <c r="L12" s="84">
        <v>2</v>
      </c>
      <c r="M12" s="84">
        <v>2</v>
      </c>
      <c r="N12" s="84">
        <v>1</v>
      </c>
      <c r="O12" s="84"/>
      <c r="P12" s="84">
        <v>1</v>
      </c>
      <c r="Q12" s="84"/>
      <c r="R12" s="84">
        <v>1</v>
      </c>
      <c r="S12" s="84">
        <v>1</v>
      </c>
      <c r="T12" s="84">
        <v>3</v>
      </c>
      <c r="U12" s="84">
        <v>2</v>
      </c>
      <c r="V12" s="84">
        <v>3</v>
      </c>
      <c r="W12" s="31"/>
    </row>
    <row r="13" spans="1:23" ht="15.5" x14ac:dyDescent="0.35">
      <c r="A13" s="15">
        <v>3</v>
      </c>
      <c r="B13" s="41" t="s">
        <v>99</v>
      </c>
      <c r="C13" s="23">
        <v>37</v>
      </c>
      <c r="D13" s="43"/>
      <c r="E13" s="34">
        <v>40</v>
      </c>
      <c r="F13" s="50"/>
      <c r="G13" s="46" t="s">
        <v>53</v>
      </c>
      <c r="H13" s="52">
        <v>2</v>
      </c>
      <c r="I13" s="52">
        <v>2</v>
      </c>
      <c r="J13" s="84">
        <v>2</v>
      </c>
      <c r="K13" s="84">
        <v>1</v>
      </c>
      <c r="L13" s="84">
        <v>1</v>
      </c>
      <c r="M13" s="84">
        <v>1</v>
      </c>
      <c r="N13" s="84">
        <v>2</v>
      </c>
      <c r="O13" s="84">
        <v>1</v>
      </c>
      <c r="P13" s="84"/>
      <c r="Q13" s="84">
        <v>2</v>
      </c>
      <c r="R13" s="84"/>
      <c r="S13" s="84"/>
      <c r="T13" s="84">
        <v>3</v>
      </c>
      <c r="U13" s="84">
        <v>1</v>
      </c>
      <c r="V13" s="84">
        <v>1</v>
      </c>
      <c r="W13" s="31"/>
    </row>
    <row r="14" spans="1:23" x14ac:dyDescent="0.35">
      <c r="A14" s="15">
        <v>4</v>
      </c>
      <c r="B14" s="41" t="s">
        <v>102</v>
      </c>
      <c r="C14" s="23">
        <v>41</v>
      </c>
      <c r="D14" s="43"/>
      <c r="E14" s="34">
        <v>42</v>
      </c>
      <c r="F14" s="50"/>
      <c r="G14" s="85" t="s">
        <v>175</v>
      </c>
      <c r="H14" s="84">
        <v>3</v>
      </c>
      <c r="I14" s="86">
        <v>1</v>
      </c>
      <c r="J14" s="86">
        <v>1</v>
      </c>
      <c r="K14" s="86">
        <v>2</v>
      </c>
      <c r="L14" s="86">
        <v>2</v>
      </c>
      <c r="M14" s="86">
        <v>1</v>
      </c>
      <c r="N14" s="86">
        <v>1</v>
      </c>
      <c r="O14" s="86">
        <v>2</v>
      </c>
      <c r="P14" s="86">
        <v>2</v>
      </c>
      <c r="Q14" s="86">
        <v>1</v>
      </c>
      <c r="R14" s="86">
        <v>2</v>
      </c>
      <c r="S14" s="86">
        <v>2</v>
      </c>
      <c r="T14" s="86">
        <v>2</v>
      </c>
      <c r="U14" s="86">
        <v>2</v>
      </c>
      <c r="V14" s="86">
        <v>2</v>
      </c>
      <c r="W14" s="31"/>
    </row>
    <row r="15" spans="1:23" x14ac:dyDescent="0.35">
      <c r="A15" s="15">
        <v>5</v>
      </c>
      <c r="B15" s="41" t="s">
        <v>56</v>
      </c>
      <c r="C15" s="23">
        <v>42</v>
      </c>
      <c r="D15" s="43"/>
      <c r="E15" s="34">
        <v>34</v>
      </c>
      <c r="F15" s="50"/>
      <c r="G15" s="85" t="s">
        <v>176</v>
      </c>
      <c r="H15" s="84">
        <v>1</v>
      </c>
      <c r="I15" s="86"/>
      <c r="J15" s="86">
        <v>1</v>
      </c>
      <c r="K15" s="86">
        <v>1</v>
      </c>
      <c r="L15" s="86">
        <v>1</v>
      </c>
      <c r="M15" s="86"/>
      <c r="N15" s="86">
        <v>1</v>
      </c>
      <c r="O15" s="86">
        <v>1</v>
      </c>
      <c r="P15" s="86"/>
      <c r="Q15" s="86">
        <v>1</v>
      </c>
      <c r="R15" s="86"/>
      <c r="S15" s="86">
        <v>1</v>
      </c>
      <c r="T15" s="86"/>
      <c r="U15" s="86"/>
      <c r="V15" s="86"/>
      <c r="W15" s="31"/>
    </row>
    <row r="16" spans="1:23" ht="15.5" x14ac:dyDescent="0.35">
      <c r="A16" s="15">
        <v>6</v>
      </c>
      <c r="B16" s="41" t="s">
        <v>58</v>
      </c>
      <c r="C16" s="23">
        <v>36</v>
      </c>
      <c r="D16" s="43"/>
      <c r="E16" s="34">
        <v>27</v>
      </c>
      <c r="F16" s="50"/>
      <c r="G16" s="51" t="s">
        <v>55</v>
      </c>
      <c r="H16" s="52">
        <f>AVERAGE(H11:H15)</f>
        <v>2.4</v>
      </c>
      <c r="I16" s="52">
        <f t="shared" ref="I16:V16" si="0">AVERAGE(I11:I15)</f>
        <v>1.75</v>
      </c>
      <c r="J16" s="52">
        <f t="shared" si="0"/>
        <v>1.4</v>
      </c>
      <c r="K16" s="52">
        <f t="shared" si="0"/>
        <v>1.8</v>
      </c>
      <c r="L16" s="52">
        <f t="shared" si="0"/>
        <v>1.8</v>
      </c>
      <c r="M16" s="52">
        <f t="shared" si="0"/>
        <v>1.75</v>
      </c>
      <c r="N16" s="52">
        <f t="shared" si="0"/>
        <v>1.4</v>
      </c>
      <c r="O16" s="52">
        <f t="shared" si="0"/>
        <v>1.25</v>
      </c>
      <c r="P16" s="52">
        <f t="shared" si="0"/>
        <v>1.3333333333333333</v>
      </c>
      <c r="Q16" s="52">
        <f t="shared" si="0"/>
        <v>1.5</v>
      </c>
      <c r="R16" s="52">
        <f t="shared" si="0"/>
        <v>1.6666666666666667</v>
      </c>
      <c r="S16" s="52">
        <f t="shared" si="0"/>
        <v>1.5</v>
      </c>
      <c r="T16" s="52">
        <f t="shared" si="0"/>
        <v>2.75</v>
      </c>
      <c r="U16" s="52">
        <f t="shared" si="0"/>
        <v>2</v>
      </c>
      <c r="V16" s="52">
        <f t="shared" si="0"/>
        <v>2.25</v>
      </c>
    </row>
    <row r="17" spans="1:24" ht="15.5" x14ac:dyDescent="0.35">
      <c r="A17" s="15">
        <v>7</v>
      </c>
      <c r="B17" s="41" t="s">
        <v>103</v>
      </c>
      <c r="C17" s="23">
        <v>42</v>
      </c>
      <c r="D17" s="43"/>
      <c r="E17" s="34">
        <v>39</v>
      </c>
      <c r="F17" s="43"/>
      <c r="G17" s="53" t="s">
        <v>57</v>
      </c>
      <c r="H17" s="54">
        <f>(96.27*H16)/100</f>
        <v>2.3104799999999996</v>
      </c>
      <c r="I17" s="54">
        <f t="shared" ref="I17:V17" si="1">(96.27*I16)/100</f>
        <v>1.684725</v>
      </c>
      <c r="J17" s="54">
        <f t="shared" si="1"/>
        <v>1.34778</v>
      </c>
      <c r="K17" s="54">
        <f t="shared" si="1"/>
        <v>1.7328600000000001</v>
      </c>
      <c r="L17" s="54">
        <f t="shared" si="1"/>
        <v>1.7328600000000001</v>
      </c>
      <c r="M17" s="54">
        <f t="shared" si="1"/>
        <v>1.684725</v>
      </c>
      <c r="N17" s="54">
        <f t="shared" si="1"/>
        <v>1.34778</v>
      </c>
      <c r="O17" s="54">
        <f t="shared" si="1"/>
        <v>1.2033749999999999</v>
      </c>
      <c r="P17" s="54">
        <f t="shared" si="1"/>
        <v>1.2835999999999999</v>
      </c>
      <c r="Q17" s="54">
        <f t="shared" si="1"/>
        <v>1.4440500000000001</v>
      </c>
      <c r="R17" s="54">
        <f t="shared" si="1"/>
        <v>1.6044999999999998</v>
      </c>
      <c r="S17" s="54">
        <f t="shared" si="1"/>
        <v>1.4440500000000001</v>
      </c>
      <c r="T17" s="54">
        <f t="shared" si="1"/>
        <v>2.6474250000000001</v>
      </c>
      <c r="U17" s="54">
        <f t="shared" si="1"/>
        <v>1.9254</v>
      </c>
      <c r="V17" s="54">
        <f t="shared" si="1"/>
        <v>2.1660749999999998</v>
      </c>
    </row>
    <row r="18" spans="1:24" x14ac:dyDescent="0.35">
      <c r="A18" s="15">
        <v>8</v>
      </c>
      <c r="B18" s="41" t="s">
        <v>105</v>
      </c>
      <c r="C18" s="23">
        <v>39</v>
      </c>
      <c r="D18" s="43"/>
      <c r="E18" s="34">
        <v>25</v>
      </c>
      <c r="F18" s="58"/>
      <c r="G18" s="32"/>
      <c r="H18" s="31"/>
      <c r="I18" s="31"/>
      <c r="J18" s="31"/>
      <c r="K18" s="31"/>
      <c r="L18" s="31"/>
      <c r="M18" s="31"/>
      <c r="N18" s="31"/>
      <c r="O18" s="31"/>
      <c r="P18" s="31"/>
      <c r="Q18" s="57"/>
      <c r="R18" s="57"/>
      <c r="S18" s="57"/>
      <c r="T18" s="57"/>
      <c r="U18" s="57"/>
      <c r="V18" s="57"/>
      <c r="W18" s="57"/>
    </row>
    <row r="19" spans="1:24" x14ac:dyDescent="0.35">
      <c r="A19" s="15">
        <v>9</v>
      </c>
      <c r="B19" s="41" t="s">
        <v>107</v>
      </c>
      <c r="C19" s="23">
        <v>36</v>
      </c>
      <c r="D19" s="43"/>
      <c r="E19" s="34">
        <v>25</v>
      </c>
      <c r="F19" s="58"/>
      <c r="G19" s="32"/>
      <c r="H19" s="31"/>
      <c r="I19" s="31"/>
      <c r="J19" s="31"/>
      <c r="K19" s="40"/>
      <c r="L19" s="40"/>
      <c r="M19" s="40"/>
      <c r="N19" s="40"/>
      <c r="O19" s="40"/>
      <c r="P19" s="40"/>
      <c r="W19" s="57"/>
    </row>
    <row r="20" spans="1:24" x14ac:dyDescent="0.35">
      <c r="A20" s="15">
        <v>10</v>
      </c>
      <c r="B20" s="41" t="s">
        <v>108</v>
      </c>
      <c r="C20" s="23">
        <v>40</v>
      </c>
      <c r="D20" s="43"/>
      <c r="E20" s="34">
        <v>31</v>
      </c>
      <c r="F20" s="58"/>
      <c r="G20" s="32"/>
      <c r="H20" s="40"/>
      <c r="I20" s="59"/>
      <c r="J20" s="60"/>
      <c r="K20" s="60"/>
      <c r="L20" s="40"/>
      <c r="M20" s="40"/>
      <c r="N20" s="40"/>
      <c r="O20" s="40"/>
      <c r="P20" s="40"/>
    </row>
    <row r="21" spans="1:24" x14ac:dyDescent="0.35">
      <c r="A21" s="15">
        <v>11</v>
      </c>
      <c r="B21" s="41" t="s">
        <v>110</v>
      </c>
      <c r="C21" s="23">
        <v>36</v>
      </c>
      <c r="D21" s="43"/>
      <c r="E21" s="34">
        <v>38</v>
      </c>
      <c r="F21" s="58"/>
      <c r="H21" s="68"/>
      <c r="I21" s="89"/>
      <c r="J21" s="89"/>
      <c r="M21" s="30"/>
      <c r="N21" s="30"/>
      <c r="O21" s="30"/>
      <c r="P21" s="30"/>
      <c r="Q21" s="30"/>
    </row>
    <row r="22" spans="1:24" x14ac:dyDescent="0.35">
      <c r="A22" s="15">
        <v>12</v>
      </c>
      <c r="B22" s="41" t="s">
        <v>111</v>
      </c>
      <c r="C22" s="23">
        <v>34</v>
      </c>
      <c r="D22" s="43"/>
      <c r="E22" s="34">
        <v>19</v>
      </c>
      <c r="F22" s="58"/>
      <c r="H22" s="62"/>
      <c r="I22" s="63"/>
      <c r="J22" s="63"/>
      <c r="M22" s="30"/>
      <c r="N22" s="30"/>
      <c r="O22" s="30"/>
      <c r="P22" s="30"/>
      <c r="Q22" s="30"/>
    </row>
    <row r="23" spans="1:24" x14ac:dyDescent="0.35">
      <c r="A23" s="15">
        <v>13</v>
      </c>
      <c r="B23" s="41" t="s">
        <v>112</v>
      </c>
      <c r="C23" s="23">
        <v>41</v>
      </c>
      <c r="D23" s="43"/>
      <c r="E23" s="34">
        <v>39</v>
      </c>
      <c r="F23" s="58"/>
      <c r="H23" s="64"/>
      <c r="I23" s="31"/>
      <c r="J23" s="31"/>
      <c r="K23" s="31"/>
      <c r="L23" s="31"/>
      <c r="M23" s="31"/>
      <c r="N23" s="60"/>
      <c r="O23" s="60"/>
      <c r="P23" s="60"/>
      <c r="Q23" s="60"/>
      <c r="R23" s="60"/>
      <c r="S23" s="31"/>
      <c r="T23" s="31"/>
      <c r="U23" s="31"/>
      <c r="V23" s="31"/>
      <c r="W23" s="31"/>
      <c r="X23" s="31"/>
    </row>
    <row r="24" spans="1:24" x14ac:dyDescent="0.35">
      <c r="A24" s="15">
        <v>14</v>
      </c>
      <c r="B24" s="41" t="s">
        <v>113</v>
      </c>
      <c r="C24" s="23">
        <v>40</v>
      </c>
      <c r="D24" s="43"/>
      <c r="E24" s="34">
        <v>34</v>
      </c>
      <c r="F24" s="58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31"/>
      <c r="X24" s="31"/>
    </row>
    <row r="25" spans="1:24" ht="15.5" x14ac:dyDescent="0.35">
      <c r="A25" s="15">
        <v>15</v>
      </c>
      <c r="B25" s="41" t="s">
        <v>114</v>
      </c>
      <c r="C25" s="23">
        <v>40</v>
      </c>
      <c r="D25" s="71"/>
      <c r="E25" s="34">
        <v>38</v>
      </c>
      <c r="F25" s="72"/>
      <c r="G25" s="65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31"/>
      <c r="X25" s="31"/>
    </row>
    <row r="26" spans="1:24" x14ac:dyDescent="0.35">
      <c r="A26" s="15">
        <v>16</v>
      </c>
      <c r="B26" s="41" t="s">
        <v>115</v>
      </c>
      <c r="C26" s="23">
        <v>32</v>
      </c>
      <c r="D26" s="71"/>
      <c r="E26" s="34">
        <v>15</v>
      </c>
      <c r="F26" s="72"/>
      <c r="H26"/>
      <c r="I26"/>
    </row>
    <row r="27" spans="1:24" x14ac:dyDescent="0.35">
      <c r="A27" s="15">
        <v>17</v>
      </c>
      <c r="B27" s="41" t="s">
        <v>116</v>
      </c>
      <c r="C27" s="23">
        <v>32</v>
      </c>
      <c r="D27" s="71"/>
      <c r="E27" s="34">
        <v>12</v>
      </c>
      <c r="F27" s="72"/>
    </row>
    <row r="28" spans="1:24" x14ac:dyDescent="0.35">
      <c r="A28" s="15">
        <v>18</v>
      </c>
      <c r="B28" s="41" t="s">
        <v>117</v>
      </c>
      <c r="C28" s="23">
        <v>32</v>
      </c>
      <c r="D28" s="71"/>
      <c r="E28" s="34">
        <v>24</v>
      </c>
      <c r="F28" s="72"/>
    </row>
    <row r="29" spans="1:24" x14ac:dyDescent="0.35">
      <c r="A29" s="15">
        <v>19</v>
      </c>
      <c r="B29" s="41" t="s">
        <v>118</v>
      </c>
      <c r="C29" s="23">
        <v>33</v>
      </c>
      <c r="D29" s="71"/>
      <c r="E29" s="34">
        <v>24</v>
      </c>
      <c r="F29" s="72"/>
    </row>
    <row r="30" spans="1:24" x14ac:dyDescent="0.35">
      <c r="A30" s="15">
        <v>20</v>
      </c>
      <c r="B30" s="41" t="s">
        <v>119</v>
      </c>
      <c r="C30" s="23">
        <v>34</v>
      </c>
      <c r="D30" s="71"/>
      <c r="E30" s="34">
        <v>29</v>
      </c>
      <c r="F30" s="72"/>
    </row>
    <row r="31" spans="1:24" x14ac:dyDescent="0.35">
      <c r="A31" s="15">
        <v>21</v>
      </c>
      <c r="B31" s="41" t="s">
        <v>120</v>
      </c>
      <c r="C31" s="23">
        <v>37</v>
      </c>
      <c r="D31" s="71"/>
      <c r="E31" s="34">
        <v>33</v>
      </c>
      <c r="F31" s="72"/>
    </row>
    <row r="32" spans="1:24" x14ac:dyDescent="0.35">
      <c r="A32" s="15">
        <v>22</v>
      </c>
      <c r="B32" s="41" t="s">
        <v>48</v>
      </c>
      <c r="C32" s="23">
        <v>48</v>
      </c>
      <c r="D32" s="71"/>
      <c r="E32" s="34">
        <v>22</v>
      </c>
      <c r="F32" s="72"/>
    </row>
    <row r="33" spans="1:6" x14ac:dyDescent="0.35">
      <c r="A33" s="15">
        <v>23</v>
      </c>
      <c r="B33" s="41" t="s">
        <v>50</v>
      </c>
      <c r="C33" s="23">
        <v>50</v>
      </c>
      <c r="D33" s="71"/>
      <c r="E33" s="34">
        <v>45</v>
      </c>
      <c r="F33" s="72"/>
    </row>
    <row r="34" spans="1:6" x14ac:dyDescent="0.35">
      <c r="A34" s="15">
        <v>24</v>
      </c>
      <c r="B34" s="41" t="s">
        <v>52</v>
      </c>
      <c r="C34" s="23">
        <v>49</v>
      </c>
      <c r="D34" s="71"/>
      <c r="E34" s="34">
        <v>33</v>
      </c>
      <c r="F34" s="72"/>
    </row>
    <row r="35" spans="1:6" x14ac:dyDescent="0.35">
      <c r="A35" s="15">
        <v>25</v>
      </c>
      <c r="B35" s="41" t="s">
        <v>54</v>
      </c>
      <c r="C35" s="23">
        <v>48</v>
      </c>
      <c r="D35" s="71"/>
      <c r="E35" s="34">
        <v>36</v>
      </c>
      <c r="F35" s="72"/>
    </row>
    <row r="36" spans="1:6" x14ac:dyDescent="0.35">
      <c r="A36" s="15">
        <v>26</v>
      </c>
      <c r="B36" s="41" t="s">
        <v>84</v>
      </c>
      <c r="C36" s="23">
        <v>46</v>
      </c>
      <c r="D36" s="71"/>
      <c r="E36" s="34">
        <v>21</v>
      </c>
      <c r="F36" s="72"/>
    </row>
    <row r="37" spans="1:6" x14ac:dyDescent="0.35">
      <c r="A37" s="15">
        <v>27</v>
      </c>
      <c r="B37" s="41" t="s">
        <v>85</v>
      </c>
      <c r="C37" s="23">
        <v>18</v>
      </c>
      <c r="D37" s="71"/>
      <c r="E37" s="34">
        <v>0</v>
      </c>
      <c r="F37" s="72"/>
    </row>
    <row r="38" spans="1:6" x14ac:dyDescent="0.35">
      <c r="A38" s="15">
        <v>28</v>
      </c>
      <c r="B38" s="41" t="s">
        <v>86</v>
      </c>
      <c r="C38" s="23">
        <v>46</v>
      </c>
      <c r="D38" s="71"/>
      <c r="E38" s="34">
        <v>28</v>
      </c>
      <c r="F38" s="72"/>
    </row>
    <row r="39" spans="1:6" x14ac:dyDescent="0.35">
      <c r="A39" s="15">
        <v>29</v>
      </c>
      <c r="B39" s="41" t="s">
        <v>87</v>
      </c>
      <c r="C39" s="23">
        <v>47</v>
      </c>
      <c r="D39" s="71"/>
      <c r="E39" s="34">
        <v>29</v>
      </c>
      <c r="F39" s="72"/>
    </row>
    <row r="40" spans="1:6" x14ac:dyDescent="0.35">
      <c r="A40" s="15">
        <v>30</v>
      </c>
      <c r="B40" s="41" t="s">
        <v>88</v>
      </c>
      <c r="C40" s="23">
        <v>0</v>
      </c>
      <c r="D40" s="71"/>
      <c r="E40" s="34">
        <v>0</v>
      </c>
      <c r="F40" s="72"/>
    </row>
    <row r="41" spans="1:6" x14ac:dyDescent="0.35">
      <c r="A41" s="15">
        <v>31</v>
      </c>
      <c r="B41" s="41" t="s">
        <v>89</v>
      </c>
      <c r="C41" s="23">
        <v>0</v>
      </c>
      <c r="D41" s="71"/>
      <c r="E41" s="34">
        <v>0</v>
      </c>
      <c r="F41" s="72"/>
    </row>
    <row r="42" spans="1:6" x14ac:dyDescent="0.35">
      <c r="A42" s="15">
        <v>32</v>
      </c>
      <c r="B42" s="41" t="s">
        <v>90</v>
      </c>
      <c r="C42" s="23">
        <v>46</v>
      </c>
      <c r="D42" s="71"/>
      <c r="E42" s="34">
        <v>37</v>
      </c>
      <c r="F42" s="72"/>
    </row>
    <row r="43" spans="1:6" x14ac:dyDescent="0.35">
      <c r="A43" s="15">
        <v>33</v>
      </c>
      <c r="B43" s="41" t="s">
        <v>91</v>
      </c>
      <c r="C43" s="23">
        <v>49</v>
      </c>
      <c r="D43" s="71"/>
      <c r="E43" s="34">
        <v>32</v>
      </c>
      <c r="F43" s="72"/>
    </row>
    <row r="44" spans="1:6" x14ac:dyDescent="0.35">
      <c r="A44" s="15">
        <v>34</v>
      </c>
      <c r="B44" s="41" t="s">
        <v>92</v>
      </c>
      <c r="C44" s="23">
        <v>49</v>
      </c>
      <c r="D44" s="71"/>
      <c r="E44" s="34">
        <v>27</v>
      </c>
      <c r="F44" s="72"/>
    </row>
    <row r="45" spans="1:6" x14ac:dyDescent="0.35">
      <c r="A45" s="15">
        <v>35</v>
      </c>
      <c r="B45" s="41" t="s">
        <v>93</v>
      </c>
      <c r="C45" s="23">
        <v>47</v>
      </c>
      <c r="D45" s="71"/>
      <c r="E45" s="34">
        <v>35</v>
      </c>
      <c r="F45" s="72"/>
    </row>
    <row r="46" spans="1:6" x14ac:dyDescent="0.35">
      <c r="A46" s="15">
        <v>36</v>
      </c>
      <c r="B46" s="41" t="s">
        <v>94</v>
      </c>
      <c r="C46" s="23">
        <v>46</v>
      </c>
      <c r="D46" s="71"/>
      <c r="E46" s="34">
        <v>24</v>
      </c>
      <c r="F46" s="72"/>
    </row>
    <row r="47" spans="1:6" x14ac:dyDescent="0.35">
      <c r="A47" s="15">
        <v>37</v>
      </c>
      <c r="B47" s="41" t="s">
        <v>95</v>
      </c>
      <c r="C47" s="23">
        <v>48</v>
      </c>
      <c r="D47" s="71"/>
      <c r="E47" s="34">
        <v>28</v>
      </c>
      <c r="F47" s="72"/>
    </row>
    <row r="48" spans="1:6" x14ac:dyDescent="0.35">
      <c r="A48" s="15">
        <v>38</v>
      </c>
      <c r="B48" s="41" t="s">
        <v>96</v>
      </c>
      <c r="C48" s="23">
        <v>47</v>
      </c>
      <c r="D48" s="71"/>
      <c r="E48" s="34">
        <v>29</v>
      </c>
      <c r="F48" s="72"/>
    </row>
    <row r="49" spans="1:6" x14ac:dyDescent="0.35">
      <c r="A49" s="15">
        <v>39</v>
      </c>
      <c r="B49" s="41" t="s">
        <v>127</v>
      </c>
      <c r="C49" s="23">
        <v>42</v>
      </c>
      <c r="D49" s="71"/>
      <c r="E49" s="34">
        <v>19</v>
      </c>
      <c r="F49" s="72"/>
    </row>
    <row r="50" spans="1:6" x14ac:dyDescent="0.35">
      <c r="A50" s="15">
        <v>40</v>
      </c>
      <c r="B50" s="41" t="s">
        <v>128</v>
      </c>
      <c r="C50" s="23">
        <v>43</v>
      </c>
      <c r="D50" s="71"/>
      <c r="E50" s="34">
        <v>25</v>
      </c>
      <c r="F50" s="72"/>
    </row>
    <row r="51" spans="1:6" x14ac:dyDescent="0.35">
      <c r="A51" s="15">
        <v>41</v>
      </c>
      <c r="B51" s="41" t="s">
        <v>129</v>
      </c>
      <c r="C51" s="23">
        <v>42</v>
      </c>
      <c r="D51" s="71"/>
      <c r="E51" s="34">
        <v>37</v>
      </c>
      <c r="F51" s="72"/>
    </row>
    <row r="52" spans="1:6" x14ac:dyDescent="0.35">
      <c r="A52" s="15">
        <v>42</v>
      </c>
      <c r="B52" s="41" t="s">
        <v>130</v>
      </c>
      <c r="C52" s="23">
        <v>45</v>
      </c>
      <c r="D52" s="71"/>
      <c r="E52" s="34">
        <v>29</v>
      </c>
      <c r="F52" s="72"/>
    </row>
    <row r="53" spans="1:6" x14ac:dyDescent="0.35">
      <c r="A53" s="15">
        <v>43</v>
      </c>
      <c r="B53" s="41" t="s">
        <v>131</v>
      </c>
      <c r="C53" s="23">
        <v>44</v>
      </c>
      <c r="D53" s="71"/>
      <c r="E53" s="34">
        <v>29</v>
      </c>
      <c r="F53" s="72"/>
    </row>
    <row r="54" spans="1:6" x14ac:dyDescent="0.35">
      <c r="A54" s="15">
        <v>44</v>
      </c>
      <c r="B54" s="41" t="s">
        <v>132</v>
      </c>
      <c r="C54" s="23">
        <v>43</v>
      </c>
      <c r="D54" s="71"/>
      <c r="E54" s="34">
        <v>21</v>
      </c>
      <c r="F54" s="72"/>
    </row>
    <row r="55" spans="1:6" x14ac:dyDescent="0.35">
      <c r="A55" s="15">
        <v>45</v>
      </c>
      <c r="B55" s="41" t="s">
        <v>133</v>
      </c>
      <c r="C55" s="23">
        <v>42</v>
      </c>
      <c r="D55" s="71"/>
      <c r="E55" s="34">
        <v>29</v>
      </c>
      <c r="F55" s="72"/>
    </row>
    <row r="56" spans="1:6" x14ac:dyDescent="0.35">
      <c r="A56" s="15">
        <v>46</v>
      </c>
      <c r="B56" s="41" t="s">
        <v>134</v>
      </c>
      <c r="C56" s="23">
        <v>41</v>
      </c>
      <c r="D56" s="71"/>
      <c r="E56" s="34">
        <v>17</v>
      </c>
      <c r="F56" s="72"/>
    </row>
    <row r="57" spans="1:6" x14ac:dyDescent="0.35">
      <c r="A57" s="15">
        <v>47</v>
      </c>
      <c r="B57" s="41" t="s">
        <v>135</v>
      </c>
      <c r="C57" s="23">
        <v>42</v>
      </c>
      <c r="D57" s="71"/>
      <c r="E57" s="34">
        <v>29</v>
      </c>
      <c r="F57" s="72"/>
    </row>
    <row r="58" spans="1:6" x14ac:dyDescent="0.35">
      <c r="A58" s="15">
        <v>48</v>
      </c>
      <c r="B58" s="41" t="s">
        <v>136</v>
      </c>
      <c r="C58" s="23">
        <v>44</v>
      </c>
      <c r="D58" s="71"/>
      <c r="E58" s="34">
        <v>20</v>
      </c>
      <c r="F58" s="72"/>
    </row>
    <row r="59" spans="1:6" x14ac:dyDescent="0.35">
      <c r="A59" s="15">
        <v>49</v>
      </c>
      <c r="B59" s="41" t="s">
        <v>137</v>
      </c>
      <c r="C59" s="23">
        <v>44</v>
      </c>
      <c r="D59" s="71"/>
      <c r="E59" s="34">
        <v>33</v>
      </c>
      <c r="F59" s="72"/>
    </row>
    <row r="60" spans="1:6" x14ac:dyDescent="0.35">
      <c r="A60" s="15">
        <v>50</v>
      </c>
      <c r="B60" s="41" t="s">
        <v>138</v>
      </c>
      <c r="C60" s="23">
        <v>43</v>
      </c>
      <c r="D60" s="71"/>
      <c r="E60" s="34">
        <v>29</v>
      </c>
      <c r="F60" s="72"/>
    </row>
    <row r="61" spans="1:6" x14ac:dyDescent="0.35">
      <c r="A61" s="15">
        <v>51</v>
      </c>
      <c r="B61" s="41" t="s">
        <v>139</v>
      </c>
      <c r="C61" s="23">
        <v>41</v>
      </c>
      <c r="D61" s="71"/>
      <c r="E61" s="34">
        <v>33</v>
      </c>
      <c r="F61" s="72"/>
    </row>
    <row r="62" spans="1:6" x14ac:dyDescent="0.35">
      <c r="A62" s="15">
        <v>52</v>
      </c>
      <c r="B62" s="41" t="s">
        <v>140</v>
      </c>
      <c r="C62" s="23">
        <v>42</v>
      </c>
      <c r="D62" s="71"/>
      <c r="E62" s="34">
        <v>27</v>
      </c>
      <c r="F62" s="72"/>
    </row>
    <row r="63" spans="1:6" x14ac:dyDescent="0.35">
      <c r="A63" s="15">
        <v>53</v>
      </c>
      <c r="B63" s="41" t="s">
        <v>141</v>
      </c>
      <c r="C63" s="23">
        <v>41</v>
      </c>
      <c r="D63" s="71"/>
      <c r="E63" s="34">
        <v>41</v>
      </c>
      <c r="F63" s="72"/>
    </row>
    <row r="64" spans="1:6" x14ac:dyDescent="0.35">
      <c r="A64" s="15">
        <v>54</v>
      </c>
      <c r="B64" s="41" t="s">
        <v>142</v>
      </c>
      <c r="C64" s="23">
        <v>41</v>
      </c>
      <c r="D64" s="71"/>
      <c r="E64" s="34">
        <v>30</v>
      </c>
      <c r="F64" s="72"/>
    </row>
    <row r="65" spans="1:6" x14ac:dyDescent="0.35">
      <c r="A65" s="15">
        <v>55</v>
      </c>
      <c r="B65" s="41" t="s">
        <v>143</v>
      </c>
      <c r="C65" s="23">
        <v>43</v>
      </c>
      <c r="D65" s="71"/>
      <c r="E65" s="34">
        <v>37</v>
      </c>
      <c r="F65" s="72"/>
    </row>
    <row r="66" spans="1:6" x14ac:dyDescent="0.35">
      <c r="A66" s="15">
        <v>56</v>
      </c>
      <c r="B66" s="41" t="s">
        <v>59</v>
      </c>
      <c r="C66" s="23">
        <v>43</v>
      </c>
      <c r="D66" s="71"/>
      <c r="E66" s="34">
        <v>34</v>
      </c>
      <c r="F66" s="72"/>
    </row>
    <row r="67" spans="1:6" x14ac:dyDescent="0.35">
      <c r="A67" s="15">
        <v>57</v>
      </c>
      <c r="B67" s="41" t="s">
        <v>60</v>
      </c>
      <c r="C67" s="23">
        <v>44</v>
      </c>
      <c r="D67" s="71"/>
      <c r="E67" s="34">
        <v>33</v>
      </c>
      <c r="F67" s="72"/>
    </row>
    <row r="68" spans="1:6" x14ac:dyDescent="0.35">
      <c r="A68" s="15">
        <v>58</v>
      </c>
      <c r="B68" s="41" t="s">
        <v>61</v>
      </c>
      <c r="C68" s="23">
        <v>45</v>
      </c>
      <c r="D68" s="71"/>
      <c r="E68" s="34">
        <v>33</v>
      </c>
      <c r="F68" s="72"/>
    </row>
    <row r="69" spans="1:6" x14ac:dyDescent="0.35">
      <c r="A69" s="15">
        <v>59</v>
      </c>
      <c r="B69" s="41" t="s">
        <v>63</v>
      </c>
      <c r="C69" s="23">
        <v>46</v>
      </c>
      <c r="D69" s="71"/>
      <c r="E69" s="34">
        <v>34</v>
      </c>
      <c r="F69" s="72"/>
    </row>
    <row r="70" spans="1:6" x14ac:dyDescent="0.35">
      <c r="A70" s="15">
        <v>60</v>
      </c>
      <c r="B70" s="41" t="s">
        <v>64</v>
      </c>
      <c r="C70" s="23">
        <v>48</v>
      </c>
      <c r="D70" s="71"/>
      <c r="E70" s="34">
        <v>41</v>
      </c>
      <c r="F70" s="72"/>
    </row>
    <row r="71" spans="1:6" x14ac:dyDescent="0.35">
      <c r="A71" s="15">
        <v>61</v>
      </c>
      <c r="B71" s="41" t="s">
        <v>65</v>
      </c>
      <c r="C71" s="23">
        <v>50</v>
      </c>
      <c r="D71" s="71"/>
      <c r="E71" s="34">
        <v>44</v>
      </c>
      <c r="F71" s="72"/>
    </row>
    <row r="72" spans="1:6" x14ac:dyDescent="0.35">
      <c r="A72" s="15">
        <v>62</v>
      </c>
      <c r="B72" s="41" t="s">
        <v>66</v>
      </c>
      <c r="C72" s="23">
        <v>50</v>
      </c>
      <c r="D72" s="71"/>
      <c r="E72" s="34">
        <v>46</v>
      </c>
      <c r="F72" s="72"/>
    </row>
    <row r="73" spans="1:6" x14ac:dyDescent="0.35">
      <c r="A73" s="15">
        <v>63</v>
      </c>
      <c r="B73" s="41" t="s">
        <v>67</v>
      </c>
      <c r="C73" s="23">
        <v>45</v>
      </c>
      <c r="D73" s="71"/>
      <c r="E73" s="34">
        <v>33</v>
      </c>
      <c r="F73" s="72"/>
    </row>
    <row r="74" spans="1:6" x14ac:dyDescent="0.35">
      <c r="A74" s="15">
        <v>64</v>
      </c>
      <c r="B74" s="41" t="s">
        <v>68</v>
      </c>
      <c r="C74" s="23">
        <v>46</v>
      </c>
      <c r="D74" s="71"/>
      <c r="E74" s="34">
        <v>40</v>
      </c>
      <c r="F74" s="72"/>
    </row>
    <row r="75" spans="1:6" x14ac:dyDescent="0.35">
      <c r="A75" s="15">
        <v>65</v>
      </c>
      <c r="B75" s="41" t="s">
        <v>144</v>
      </c>
      <c r="C75" s="23">
        <v>44</v>
      </c>
      <c r="D75" s="71"/>
      <c r="E75" s="34">
        <v>31</v>
      </c>
      <c r="F75" s="72"/>
    </row>
    <row r="76" spans="1:6" x14ac:dyDescent="0.35">
      <c r="A76" s="15">
        <v>66</v>
      </c>
      <c r="B76" s="41" t="s">
        <v>145</v>
      </c>
      <c r="C76" s="23">
        <v>44</v>
      </c>
      <c r="D76" s="71"/>
      <c r="E76" s="34">
        <v>27</v>
      </c>
      <c r="F76" s="72"/>
    </row>
    <row r="77" spans="1:6" x14ac:dyDescent="0.35">
      <c r="A77" s="15">
        <v>67</v>
      </c>
      <c r="B77" s="41" t="s">
        <v>146</v>
      </c>
      <c r="C77" s="23">
        <v>41</v>
      </c>
      <c r="D77" s="71"/>
      <c r="E77" s="34">
        <v>31</v>
      </c>
      <c r="F77" s="72"/>
    </row>
    <row r="78" spans="1:6" x14ac:dyDescent="0.35">
      <c r="A78" s="15">
        <v>68</v>
      </c>
      <c r="B78" s="41" t="s">
        <v>147</v>
      </c>
      <c r="C78" s="23">
        <v>43</v>
      </c>
      <c r="D78" s="71"/>
      <c r="E78" s="34">
        <v>38</v>
      </c>
      <c r="F78" s="72"/>
    </row>
    <row r="79" spans="1:6" x14ac:dyDescent="0.35">
      <c r="A79" s="15">
        <v>69</v>
      </c>
      <c r="B79" s="41" t="s">
        <v>148</v>
      </c>
      <c r="C79" s="23">
        <v>43</v>
      </c>
      <c r="D79" s="71"/>
      <c r="E79" s="34">
        <v>32</v>
      </c>
      <c r="F79" s="72"/>
    </row>
    <row r="80" spans="1:6" x14ac:dyDescent="0.35">
      <c r="A80" s="15">
        <v>70</v>
      </c>
      <c r="B80" s="41" t="s">
        <v>149</v>
      </c>
      <c r="C80" s="23">
        <v>45</v>
      </c>
      <c r="D80" s="71"/>
      <c r="E80" s="34">
        <v>33</v>
      </c>
      <c r="F80" s="72"/>
    </row>
    <row r="81" spans="1:6" x14ac:dyDescent="0.35">
      <c r="A81" s="15">
        <v>71</v>
      </c>
      <c r="B81" s="41" t="s">
        <v>150</v>
      </c>
      <c r="C81" s="23">
        <v>46</v>
      </c>
      <c r="D81" s="71"/>
      <c r="E81" s="34">
        <v>39</v>
      </c>
      <c r="F81" s="72"/>
    </row>
    <row r="82" spans="1:6" x14ac:dyDescent="0.35">
      <c r="A82" s="15">
        <v>72</v>
      </c>
      <c r="B82" s="41" t="s">
        <v>151</v>
      </c>
      <c r="C82" s="23">
        <v>48</v>
      </c>
      <c r="D82" s="71"/>
      <c r="E82" s="34">
        <v>46</v>
      </c>
      <c r="F82" s="72"/>
    </row>
    <row r="83" spans="1:6" x14ac:dyDescent="0.35">
      <c r="A83" s="15">
        <v>73</v>
      </c>
      <c r="B83" s="41" t="s">
        <v>152</v>
      </c>
      <c r="C83" s="23">
        <v>45</v>
      </c>
      <c r="D83" s="71"/>
      <c r="E83" s="34">
        <v>44</v>
      </c>
      <c r="F83" s="72"/>
    </row>
    <row r="84" spans="1:6" x14ac:dyDescent="0.35">
      <c r="A84" s="15">
        <v>74</v>
      </c>
      <c r="B84" s="41" t="s">
        <v>153</v>
      </c>
      <c r="C84" s="23">
        <v>50</v>
      </c>
      <c r="D84" s="71"/>
      <c r="E84" s="34">
        <v>43</v>
      </c>
      <c r="F84" s="72"/>
    </row>
    <row r="85" spans="1:6" x14ac:dyDescent="0.35">
      <c r="A85" s="15">
        <v>75</v>
      </c>
      <c r="B85" s="41" t="s">
        <v>154</v>
      </c>
      <c r="C85" s="23">
        <v>44</v>
      </c>
      <c r="D85" s="71"/>
      <c r="E85" s="34">
        <v>32</v>
      </c>
      <c r="F85" s="72"/>
    </row>
    <row r="86" spans="1:6" x14ac:dyDescent="0.35">
      <c r="A86" s="15">
        <v>76</v>
      </c>
      <c r="B86" s="41" t="s">
        <v>155</v>
      </c>
      <c r="C86" s="23">
        <v>47</v>
      </c>
      <c r="D86" s="71"/>
      <c r="E86" s="34">
        <v>34</v>
      </c>
      <c r="F86" s="72"/>
    </row>
    <row r="87" spans="1:6" x14ac:dyDescent="0.35">
      <c r="A87" s="15">
        <v>77</v>
      </c>
      <c r="B87" s="41" t="s">
        <v>156</v>
      </c>
      <c r="C87" s="23">
        <v>44</v>
      </c>
      <c r="D87" s="71"/>
      <c r="E87" s="34">
        <v>30</v>
      </c>
      <c r="F87" s="72"/>
    </row>
    <row r="88" spans="1:6" x14ac:dyDescent="0.35">
      <c r="A88" s="15">
        <v>78</v>
      </c>
      <c r="B88" s="41" t="s">
        <v>157</v>
      </c>
      <c r="C88" s="23">
        <v>41</v>
      </c>
      <c r="D88" s="71"/>
      <c r="E88" s="34">
        <v>31</v>
      </c>
      <c r="F88" s="72"/>
    </row>
    <row r="89" spans="1:6" x14ac:dyDescent="0.35">
      <c r="A89" s="15">
        <v>79</v>
      </c>
      <c r="B89" s="41" t="s">
        <v>158</v>
      </c>
      <c r="C89" s="23">
        <v>43</v>
      </c>
      <c r="D89" s="71"/>
      <c r="E89" s="34">
        <v>37</v>
      </c>
      <c r="F89" s="72"/>
    </row>
    <row r="90" spans="1:6" x14ac:dyDescent="0.35">
      <c r="A90" s="15">
        <v>80</v>
      </c>
      <c r="B90" s="41" t="s">
        <v>159</v>
      </c>
      <c r="C90" s="23">
        <v>44</v>
      </c>
      <c r="D90" s="71"/>
      <c r="E90" s="34">
        <v>27</v>
      </c>
      <c r="F90" s="72"/>
    </row>
    <row r="91" spans="1:6" x14ac:dyDescent="0.35">
      <c r="A91" s="15">
        <v>81</v>
      </c>
      <c r="B91" s="41" t="s">
        <v>160</v>
      </c>
      <c r="C91" s="23">
        <v>45</v>
      </c>
      <c r="D91" s="71"/>
      <c r="E91" s="34">
        <v>26</v>
      </c>
      <c r="F91" s="72"/>
    </row>
    <row r="92" spans="1:6" x14ac:dyDescent="0.35">
      <c r="A92" s="15">
        <v>82</v>
      </c>
      <c r="B92" s="41" t="s">
        <v>161</v>
      </c>
      <c r="C92" s="23">
        <v>49</v>
      </c>
      <c r="D92" s="71"/>
      <c r="E92" s="34">
        <v>43</v>
      </c>
      <c r="F92" s="72"/>
    </row>
  </sheetData>
  <mergeCells count="7">
    <mergeCell ref="O3:W7"/>
    <mergeCell ref="A4:E4"/>
    <mergeCell ref="I21:J21"/>
    <mergeCell ref="A1:E1"/>
    <mergeCell ref="G1:M1"/>
    <mergeCell ref="A2:E2"/>
    <mergeCell ref="A3:E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7"/>
  <sheetViews>
    <sheetView tabSelected="1" workbookViewId="0">
      <selection activeCell="J10" sqref="J10"/>
    </sheetView>
  </sheetViews>
  <sheetFormatPr defaultColWidth="9.1796875" defaultRowHeight="14.5" x14ac:dyDescent="0.35"/>
  <cols>
    <col min="1" max="7" width="9.1796875" style="15"/>
    <col min="8" max="16384" width="9.1796875" style="2"/>
  </cols>
  <sheetData>
    <row r="1" spans="1:23" x14ac:dyDescent="0.35">
      <c r="A1" s="90" t="s">
        <v>0</v>
      </c>
      <c r="B1" s="91"/>
      <c r="C1" s="91"/>
      <c r="D1" s="91"/>
      <c r="E1" s="92"/>
      <c r="F1" s="1"/>
      <c r="G1" s="93"/>
      <c r="H1" s="93"/>
      <c r="I1" s="93"/>
      <c r="J1" s="93"/>
      <c r="K1" s="93"/>
      <c r="L1" s="93"/>
      <c r="M1" s="93"/>
    </row>
    <row r="2" spans="1:23" x14ac:dyDescent="0.35">
      <c r="A2" s="88" t="s">
        <v>1</v>
      </c>
      <c r="B2" s="88"/>
      <c r="C2" s="88"/>
      <c r="D2" s="88"/>
      <c r="E2" s="88"/>
      <c r="F2" s="3"/>
      <c r="G2" s="4" t="s">
        <v>2</v>
      </c>
      <c r="H2" s="5"/>
      <c r="I2" s="6"/>
    </row>
    <row r="3" spans="1:23" ht="72.5" x14ac:dyDescent="0.35">
      <c r="A3" s="88" t="s">
        <v>181</v>
      </c>
      <c r="B3" s="88"/>
      <c r="C3" s="88"/>
      <c r="D3" s="88"/>
      <c r="E3" s="88"/>
      <c r="F3" s="3"/>
      <c r="G3" s="4" t="s">
        <v>3</v>
      </c>
      <c r="H3" s="5"/>
      <c r="I3" s="7" t="s">
        <v>4</v>
      </c>
      <c r="K3" s="8" t="s">
        <v>5</v>
      </c>
      <c r="L3" s="8" t="s">
        <v>6</v>
      </c>
      <c r="N3" s="8" t="s">
        <v>7</v>
      </c>
      <c r="O3" s="87" t="s">
        <v>8</v>
      </c>
      <c r="P3" s="87"/>
      <c r="Q3" s="87"/>
      <c r="R3" s="87"/>
      <c r="S3" s="87"/>
      <c r="T3" s="87"/>
      <c r="U3" s="87"/>
      <c r="V3" s="87"/>
      <c r="W3" s="87"/>
    </row>
    <row r="4" spans="1:23" ht="21" x14ac:dyDescent="0.35">
      <c r="A4" s="88" t="s">
        <v>182</v>
      </c>
      <c r="B4" s="88"/>
      <c r="C4" s="88"/>
      <c r="D4" s="88"/>
      <c r="E4" s="88"/>
      <c r="F4" s="3"/>
      <c r="G4" s="4" t="s">
        <v>10</v>
      </c>
      <c r="H4" s="5"/>
      <c r="I4" s="6"/>
      <c r="K4" s="9" t="s">
        <v>11</v>
      </c>
      <c r="L4" s="9">
        <v>3</v>
      </c>
      <c r="N4" s="10">
        <v>3</v>
      </c>
      <c r="O4" s="87"/>
      <c r="P4" s="87"/>
      <c r="Q4" s="87"/>
      <c r="R4" s="87"/>
      <c r="S4" s="87"/>
      <c r="T4" s="87"/>
      <c r="U4" s="87"/>
      <c r="V4" s="87"/>
      <c r="W4" s="87"/>
    </row>
    <row r="5" spans="1:23" ht="21" x14ac:dyDescent="0.35">
      <c r="A5" s="69" t="s">
        <v>12</v>
      </c>
      <c r="B5" s="69"/>
      <c r="C5" s="69"/>
      <c r="D5" s="69"/>
      <c r="E5" s="69"/>
      <c r="F5" s="3"/>
      <c r="G5" s="4" t="s">
        <v>13</v>
      </c>
      <c r="H5" s="12">
        <v>100</v>
      </c>
      <c r="I5" s="6"/>
      <c r="K5" s="13" t="s">
        <v>14</v>
      </c>
      <c r="L5" s="13">
        <v>2</v>
      </c>
      <c r="N5" s="14">
        <v>2</v>
      </c>
      <c r="O5" s="87"/>
      <c r="P5" s="87"/>
      <c r="Q5" s="87"/>
      <c r="R5" s="87"/>
      <c r="S5" s="87"/>
      <c r="T5" s="87"/>
      <c r="U5" s="87"/>
      <c r="V5" s="87"/>
      <c r="W5" s="87"/>
    </row>
    <row r="6" spans="1:23" ht="21" x14ac:dyDescent="0.35">
      <c r="B6" s="16" t="s">
        <v>15</v>
      </c>
      <c r="C6" s="17" t="s">
        <v>16</v>
      </c>
      <c r="D6" s="17" t="s">
        <v>17</v>
      </c>
      <c r="E6" s="17" t="s">
        <v>18</v>
      </c>
      <c r="F6" s="17" t="s">
        <v>17</v>
      </c>
      <c r="G6" s="4" t="s">
        <v>18</v>
      </c>
      <c r="H6" s="18">
        <v>43.75</v>
      </c>
      <c r="I6" s="6"/>
      <c r="K6" s="19" t="s">
        <v>19</v>
      </c>
      <c r="L6" s="19">
        <v>1</v>
      </c>
      <c r="N6" s="20">
        <v>1</v>
      </c>
      <c r="O6" s="87"/>
      <c r="P6" s="87"/>
      <c r="Q6" s="87"/>
      <c r="R6" s="87"/>
      <c r="S6" s="87"/>
      <c r="T6" s="87"/>
      <c r="U6" s="87"/>
      <c r="V6" s="87"/>
      <c r="W6" s="87"/>
    </row>
    <row r="7" spans="1:23" ht="58" x14ac:dyDescent="0.35">
      <c r="B7" s="21" t="s">
        <v>20</v>
      </c>
      <c r="C7" s="22" t="s">
        <v>21</v>
      </c>
      <c r="D7" s="22"/>
      <c r="E7" s="23" t="s">
        <v>21</v>
      </c>
      <c r="F7" s="23"/>
      <c r="G7" s="24" t="s">
        <v>22</v>
      </c>
      <c r="H7" s="25">
        <f>AVERAGE(H5:H6)</f>
        <v>71.875</v>
      </c>
      <c r="I7" s="26">
        <v>0.6</v>
      </c>
      <c r="K7" s="27" t="s">
        <v>23</v>
      </c>
      <c r="L7" s="27">
        <v>0</v>
      </c>
      <c r="N7" s="28"/>
      <c r="O7" s="87"/>
      <c r="P7" s="87"/>
      <c r="Q7" s="87"/>
      <c r="R7" s="87"/>
      <c r="S7" s="87"/>
      <c r="T7" s="87"/>
      <c r="U7" s="87"/>
      <c r="V7" s="87"/>
      <c r="W7" s="87"/>
    </row>
    <row r="8" spans="1:23" x14ac:dyDescent="0.35">
      <c r="B8" s="21" t="s">
        <v>24</v>
      </c>
      <c r="C8" s="23" t="s">
        <v>25</v>
      </c>
      <c r="D8" s="23"/>
      <c r="E8" s="23" t="s">
        <v>26</v>
      </c>
      <c r="F8" s="23"/>
      <c r="G8" s="24" t="s">
        <v>27</v>
      </c>
      <c r="H8" s="4" t="s">
        <v>28</v>
      </c>
      <c r="I8" s="6"/>
    </row>
    <row r="9" spans="1:23" x14ac:dyDescent="0.35">
      <c r="B9" s="21" t="s">
        <v>29</v>
      </c>
      <c r="C9" s="23" t="s">
        <v>30</v>
      </c>
      <c r="D9" s="23"/>
      <c r="E9" s="23" t="s">
        <v>30</v>
      </c>
      <c r="F9" s="29"/>
      <c r="H9" s="30"/>
      <c r="I9" s="30"/>
      <c r="W9" s="31"/>
    </row>
    <row r="10" spans="1:23" s="40" customFormat="1" ht="15.5" x14ac:dyDescent="0.35">
      <c r="A10" s="32"/>
      <c r="B10" s="21" t="s">
        <v>31</v>
      </c>
      <c r="C10" s="23">
        <v>50</v>
      </c>
      <c r="D10" s="33">
        <f>(0.55*50)</f>
        <v>27.500000000000004</v>
      </c>
      <c r="E10" s="34">
        <v>50</v>
      </c>
      <c r="F10" s="35">
        <f>0.55*50</f>
        <v>27.500000000000004</v>
      </c>
      <c r="G10" s="36"/>
      <c r="H10" s="37" t="s">
        <v>32</v>
      </c>
      <c r="I10" s="37" t="s">
        <v>33</v>
      </c>
      <c r="J10" s="38" t="s">
        <v>34</v>
      </c>
      <c r="K10" s="38" t="s">
        <v>35</v>
      </c>
      <c r="L10" s="38" t="s">
        <v>36</v>
      </c>
      <c r="M10" s="38" t="s">
        <v>37</v>
      </c>
      <c r="N10" s="38" t="s">
        <v>38</v>
      </c>
      <c r="O10" s="38" t="s">
        <v>39</v>
      </c>
      <c r="P10" s="38" t="s">
        <v>40</v>
      </c>
      <c r="Q10" s="38" t="s">
        <v>41</v>
      </c>
      <c r="R10" s="38" t="s">
        <v>42</v>
      </c>
      <c r="S10" s="38" t="s">
        <v>43</v>
      </c>
      <c r="T10" s="39" t="s">
        <v>44</v>
      </c>
      <c r="U10" s="38" t="s">
        <v>45</v>
      </c>
      <c r="V10" s="38" t="s">
        <v>46</v>
      </c>
      <c r="W10" s="38" t="s">
        <v>47</v>
      </c>
    </row>
    <row r="11" spans="1:23" ht="15.5" x14ac:dyDescent="0.35">
      <c r="A11" s="15">
        <v>1</v>
      </c>
      <c r="B11" s="41" t="s">
        <v>97</v>
      </c>
      <c r="C11" s="23">
        <v>45</v>
      </c>
      <c r="D11" s="43">
        <f>COUNTIF(C11:C26,"&gt;="&amp;D10)</f>
        <v>16</v>
      </c>
      <c r="E11" s="34">
        <v>47</v>
      </c>
      <c r="F11" s="45">
        <f>COUNTIF(E11:E26,"&gt;="&amp;F10)</f>
        <v>12</v>
      </c>
      <c r="G11" s="46" t="s">
        <v>49</v>
      </c>
      <c r="H11" s="47">
        <v>1</v>
      </c>
      <c r="I11" s="47">
        <v>1</v>
      </c>
      <c r="J11" s="47"/>
      <c r="K11" s="47">
        <v>1</v>
      </c>
      <c r="L11" s="47">
        <v>1</v>
      </c>
      <c r="M11" s="47"/>
      <c r="N11" s="47"/>
      <c r="O11" s="47">
        <v>1</v>
      </c>
      <c r="P11" s="47"/>
      <c r="Q11" s="47">
        <v>1</v>
      </c>
      <c r="R11" s="47"/>
      <c r="S11" s="47">
        <v>2</v>
      </c>
      <c r="T11" s="47">
        <v>1</v>
      </c>
      <c r="U11" s="47">
        <v>2</v>
      </c>
      <c r="V11" s="47"/>
      <c r="W11" s="47">
        <v>1</v>
      </c>
    </row>
    <row r="12" spans="1:23" ht="15.5" x14ac:dyDescent="0.35">
      <c r="A12" s="15">
        <v>2</v>
      </c>
      <c r="B12" s="41" t="s">
        <v>98</v>
      </c>
      <c r="C12" s="23">
        <v>42</v>
      </c>
      <c r="D12" s="48">
        <f>(16/16)*100</f>
        <v>100</v>
      </c>
      <c r="E12" s="34">
        <v>29</v>
      </c>
      <c r="F12" s="49">
        <f>(7/16)*100</f>
        <v>43.75</v>
      </c>
      <c r="G12" s="46" t="s">
        <v>51</v>
      </c>
      <c r="H12" s="47">
        <v>3</v>
      </c>
      <c r="I12" s="47">
        <v>2</v>
      </c>
      <c r="J12" s="47">
        <v>1</v>
      </c>
      <c r="K12" s="47">
        <v>2</v>
      </c>
      <c r="L12" s="47">
        <v>2</v>
      </c>
      <c r="M12" s="47">
        <v>2</v>
      </c>
      <c r="N12" s="47">
        <v>2</v>
      </c>
      <c r="O12" s="47">
        <v>1</v>
      </c>
      <c r="P12" s="47">
        <v>1</v>
      </c>
      <c r="Q12" s="47">
        <v>1</v>
      </c>
      <c r="R12" s="47">
        <v>1</v>
      </c>
      <c r="S12" s="47">
        <v>1</v>
      </c>
      <c r="T12" s="47">
        <v>2</v>
      </c>
      <c r="U12" s="47">
        <v>2</v>
      </c>
      <c r="V12" s="47">
        <v>1</v>
      </c>
      <c r="W12" s="47">
        <v>1</v>
      </c>
    </row>
    <row r="13" spans="1:23" ht="15.5" x14ac:dyDescent="0.35">
      <c r="A13" s="15">
        <v>3</v>
      </c>
      <c r="B13" s="41" t="s">
        <v>99</v>
      </c>
      <c r="C13" s="23">
        <v>41</v>
      </c>
      <c r="D13" s="43"/>
      <c r="E13" s="34">
        <v>40</v>
      </c>
      <c r="F13" s="50"/>
      <c r="G13" s="46" t="s">
        <v>53</v>
      </c>
      <c r="H13" s="47">
        <v>3</v>
      </c>
      <c r="I13" s="47">
        <v>3</v>
      </c>
      <c r="J13" s="47">
        <v>2</v>
      </c>
      <c r="K13" s="47">
        <v>3</v>
      </c>
      <c r="L13" s="47">
        <v>3</v>
      </c>
      <c r="M13" s="47">
        <v>2</v>
      </c>
      <c r="N13" s="47">
        <v>3</v>
      </c>
      <c r="O13" s="47">
        <v>1</v>
      </c>
      <c r="P13" s="47">
        <v>1</v>
      </c>
      <c r="Q13" s="47">
        <v>3</v>
      </c>
      <c r="R13" s="47">
        <v>1</v>
      </c>
      <c r="S13" s="47">
        <v>3</v>
      </c>
      <c r="T13" s="47">
        <v>3</v>
      </c>
      <c r="U13" s="47">
        <v>3</v>
      </c>
      <c r="V13" s="47">
        <v>1</v>
      </c>
      <c r="W13" s="47">
        <v>2</v>
      </c>
    </row>
    <row r="14" spans="1:23" ht="15.5" x14ac:dyDescent="0.35">
      <c r="A14" s="15">
        <v>4</v>
      </c>
      <c r="B14" s="41" t="s">
        <v>101</v>
      </c>
      <c r="C14" s="23">
        <v>31</v>
      </c>
      <c r="D14" s="43"/>
      <c r="E14" s="34">
        <v>24</v>
      </c>
      <c r="F14" s="50"/>
      <c r="G14" s="51" t="s">
        <v>55</v>
      </c>
      <c r="H14" s="52">
        <f>AVERAGE(H11:H13)</f>
        <v>2.3333333333333335</v>
      </c>
      <c r="I14" s="52">
        <f t="shared" ref="I14:W14" si="0">AVERAGE(I11:I13)</f>
        <v>2</v>
      </c>
      <c r="J14" s="52">
        <f t="shared" si="0"/>
        <v>1.5</v>
      </c>
      <c r="K14" s="52">
        <f t="shared" si="0"/>
        <v>2</v>
      </c>
      <c r="L14" s="52">
        <f t="shared" si="0"/>
        <v>2</v>
      </c>
      <c r="M14" s="52">
        <f t="shared" si="0"/>
        <v>2</v>
      </c>
      <c r="N14" s="52">
        <f t="shared" si="0"/>
        <v>2.5</v>
      </c>
      <c r="O14" s="52">
        <f t="shared" si="0"/>
        <v>1</v>
      </c>
      <c r="P14" s="52">
        <f t="shared" si="0"/>
        <v>1</v>
      </c>
      <c r="Q14" s="52">
        <f t="shared" si="0"/>
        <v>1.6666666666666667</v>
      </c>
      <c r="R14" s="52">
        <f t="shared" si="0"/>
        <v>1</v>
      </c>
      <c r="S14" s="52">
        <f t="shared" si="0"/>
        <v>2</v>
      </c>
      <c r="T14" s="52">
        <f t="shared" si="0"/>
        <v>2</v>
      </c>
      <c r="U14" s="52">
        <f t="shared" si="0"/>
        <v>2.3333333333333335</v>
      </c>
      <c r="V14" s="52">
        <f t="shared" si="0"/>
        <v>1</v>
      </c>
      <c r="W14" s="52">
        <f t="shared" si="0"/>
        <v>1.3333333333333333</v>
      </c>
    </row>
    <row r="15" spans="1:23" ht="15.5" x14ac:dyDescent="0.35">
      <c r="A15" s="15">
        <v>5</v>
      </c>
      <c r="B15" s="41" t="s">
        <v>102</v>
      </c>
      <c r="C15" s="23">
        <v>45</v>
      </c>
      <c r="D15" s="43"/>
      <c r="E15" s="34">
        <v>43</v>
      </c>
      <c r="F15" s="50"/>
      <c r="G15" s="53" t="s">
        <v>57</v>
      </c>
      <c r="H15" s="54">
        <f>(71.88*H14)/100</f>
        <v>1.6772</v>
      </c>
      <c r="I15" s="54">
        <f t="shared" ref="I15:W15" si="1">(71.88*I14)/100</f>
        <v>1.4376</v>
      </c>
      <c r="J15" s="54">
        <f t="shared" si="1"/>
        <v>1.0781999999999998</v>
      </c>
      <c r="K15" s="54">
        <f t="shared" si="1"/>
        <v>1.4376</v>
      </c>
      <c r="L15" s="54">
        <f t="shared" si="1"/>
        <v>1.4376</v>
      </c>
      <c r="M15" s="54">
        <f t="shared" si="1"/>
        <v>1.4376</v>
      </c>
      <c r="N15" s="54">
        <f t="shared" si="1"/>
        <v>1.7969999999999999</v>
      </c>
      <c r="O15" s="54">
        <f t="shared" si="1"/>
        <v>0.71879999999999999</v>
      </c>
      <c r="P15" s="54">
        <f t="shared" si="1"/>
        <v>0.71879999999999999</v>
      </c>
      <c r="Q15" s="54">
        <f t="shared" si="1"/>
        <v>1.198</v>
      </c>
      <c r="R15" s="54">
        <f t="shared" si="1"/>
        <v>0.71879999999999999</v>
      </c>
      <c r="S15" s="54">
        <f t="shared" si="1"/>
        <v>1.4376</v>
      </c>
      <c r="T15" s="54">
        <f t="shared" si="1"/>
        <v>1.4376</v>
      </c>
      <c r="U15" s="54">
        <f t="shared" si="1"/>
        <v>1.6772</v>
      </c>
      <c r="V15" s="54">
        <f t="shared" si="1"/>
        <v>0.71879999999999999</v>
      </c>
      <c r="W15" s="54">
        <f t="shared" si="1"/>
        <v>0.95839999999999992</v>
      </c>
    </row>
    <row r="16" spans="1:23" x14ac:dyDescent="0.35">
      <c r="A16" s="15">
        <v>6</v>
      </c>
      <c r="B16" s="41" t="s">
        <v>56</v>
      </c>
      <c r="C16" s="23">
        <v>48</v>
      </c>
      <c r="D16" s="43"/>
      <c r="E16" s="34">
        <v>45</v>
      </c>
      <c r="F16" s="50"/>
      <c r="G16" s="55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</row>
    <row r="17" spans="1:24" x14ac:dyDescent="0.35">
      <c r="A17" s="15">
        <v>7</v>
      </c>
      <c r="B17" s="41" t="s">
        <v>58</v>
      </c>
      <c r="C17" s="23">
        <v>38</v>
      </c>
      <c r="D17" s="43"/>
      <c r="E17" s="34">
        <v>23</v>
      </c>
      <c r="F17" s="43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</row>
    <row r="18" spans="1:24" x14ac:dyDescent="0.35">
      <c r="A18" s="15">
        <v>8</v>
      </c>
      <c r="B18" s="41" t="s">
        <v>103</v>
      </c>
      <c r="C18" s="23">
        <v>49</v>
      </c>
      <c r="D18" s="43"/>
      <c r="E18" s="34">
        <v>44</v>
      </c>
      <c r="F18" s="58"/>
      <c r="G18" s="32"/>
      <c r="H18" s="31"/>
      <c r="I18" s="31"/>
      <c r="J18" s="31"/>
      <c r="K18" s="31"/>
      <c r="L18" s="31"/>
      <c r="M18" s="31"/>
      <c r="N18" s="31"/>
      <c r="O18" s="31"/>
      <c r="P18" s="31"/>
      <c r="Q18" s="57"/>
      <c r="R18" s="57"/>
      <c r="S18" s="57"/>
      <c r="T18" s="57"/>
      <c r="U18" s="57"/>
      <c r="V18" s="57"/>
      <c r="W18" s="57"/>
    </row>
    <row r="19" spans="1:24" x14ac:dyDescent="0.35">
      <c r="A19" s="15">
        <v>9</v>
      </c>
      <c r="B19" s="41" t="s">
        <v>104</v>
      </c>
      <c r="C19" s="23">
        <v>36</v>
      </c>
      <c r="D19" s="43"/>
      <c r="E19" s="34">
        <v>31</v>
      </c>
      <c r="F19" s="58"/>
      <c r="G19" s="32"/>
      <c r="H19" s="31"/>
      <c r="I19" s="31"/>
      <c r="J19" s="31"/>
      <c r="K19" s="40"/>
      <c r="L19" s="40"/>
      <c r="M19" s="40"/>
      <c r="N19" s="40"/>
      <c r="O19" s="40"/>
      <c r="P19" s="40"/>
      <c r="W19" s="57"/>
    </row>
    <row r="20" spans="1:24" x14ac:dyDescent="0.35">
      <c r="A20" s="15">
        <v>10</v>
      </c>
      <c r="B20" s="41" t="s">
        <v>105</v>
      </c>
      <c r="C20" s="23">
        <v>42</v>
      </c>
      <c r="D20" s="43"/>
      <c r="E20" s="34">
        <v>38</v>
      </c>
      <c r="F20" s="58"/>
      <c r="G20" s="32"/>
      <c r="H20" s="40"/>
      <c r="I20" s="59"/>
      <c r="J20" s="60"/>
      <c r="K20" s="60"/>
      <c r="L20" s="40"/>
      <c r="M20" s="40"/>
      <c r="N20" s="40"/>
      <c r="O20" s="40"/>
      <c r="P20" s="40"/>
    </row>
    <row r="21" spans="1:24" x14ac:dyDescent="0.35">
      <c r="A21" s="15">
        <v>11</v>
      </c>
      <c r="B21" s="41" t="s">
        <v>106</v>
      </c>
      <c r="C21" s="23">
        <v>33</v>
      </c>
      <c r="D21" s="43"/>
      <c r="E21" s="34">
        <v>5</v>
      </c>
      <c r="F21" s="58"/>
      <c r="H21" s="68"/>
      <c r="I21" s="89"/>
      <c r="J21" s="89"/>
      <c r="M21" s="30"/>
      <c r="N21" s="30"/>
      <c r="O21" s="30"/>
      <c r="P21" s="30"/>
      <c r="Q21" s="30"/>
    </row>
    <row r="22" spans="1:24" x14ac:dyDescent="0.35">
      <c r="A22" s="15">
        <v>12</v>
      </c>
      <c r="B22" s="41" t="s">
        <v>107</v>
      </c>
      <c r="C22" s="23">
        <v>39</v>
      </c>
      <c r="D22" s="43"/>
      <c r="E22" s="34">
        <v>30</v>
      </c>
      <c r="F22" s="58"/>
      <c r="H22" s="62"/>
      <c r="I22" s="63"/>
      <c r="J22" s="63"/>
      <c r="M22" s="30"/>
      <c r="N22" s="30"/>
      <c r="O22" s="30"/>
      <c r="P22" s="30"/>
      <c r="Q22" s="30"/>
    </row>
    <row r="23" spans="1:24" x14ac:dyDescent="0.35">
      <c r="A23" s="15">
        <v>13</v>
      </c>
      <c r="B23" s="41" t="s">
        <v>108</v>
      </c>
      <c r="C23" s="23">
        <v>48</v>
      </c>
      <c r="D23" s="43"/>
      <c r="E23" s="34">
        <v>44</v>
      </c>
      <c r="F23" s="58"/>
      <c r="H23" s="64"/>
      <c r="I23" s="31"/>
      <c r="J23" s="31"/>
      <c r="K23" s="31"/>
      <c r="L23" s="31"/>
      <c r="M23" s="31"/>
      <c r="N23" s="60"/>
      <c r="O23" s="60"/>
      <c r="P23" s="60"/>
      <c r="Q23" s="60"/>
      <c r="R23" s="60"/>
      <c r="S23" s="31"/>
      <c r="T23" s="31"/>
      <c r="U23" s="31"/>
      <c r="V23" s="31"/>
      <c r="W23" s="31"/>
      <c r="X23" s="31"/>
    </row>
    <row r="24" spans="1:24" x14ac:dyDescent="0.35">
      <c r="A24" s="15">
        <v>14</v>
      </c>
      <c r="B24" s="41" t="s">
        <v>109</v>
      </c>
      <c r="C24" s="23">
        <v>44</v>
      </c>
      <c r="D24" s="43"/>
      <c r="E24" s="34">
        <v>38</v>
      </c>
      <c r="F24" s="58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31"/>
      <c r="X24" s="31"/>
    </row>
    <row r="25" spans="1:24" ht="15.5" x14ac:dyDescent="0.35">
      <c r="A25" s="15">
        <v>15</v>
      </c>
      <c r="B25" s="41" t="s">
        <v>110</v>
      </c>
      <c r="C25" s="23">
        <v>36</v>
      </c>
      <c r="D25" s="71"/>
      <c r="E25" s="34">
        <v>35</v>
      </c>
      <c r="F25" s="72"/>
      <c r="G25" s="65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31"/>
      <c r="X25" s="31"/>
    </row>
    <row r="26" spans="1:24" ht="15.5" x14ac:dyDescent="0.35">
      <c r="A26" s="15">
        <v>16</v>
      </c>
      <c r="B26" s="41" t="s">
        <v>111</v>
      </c>
      <c r="C26" s="23">
        <v>36</v>
      </c>
      <c r="D26" s="43"/>
      <c r="E26" s="34">
        <v>25</v>
      </c>
      <c r="F26" s="58"/>
      <c r="G26" s="65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31"/>
      <c r="X26" s="31"/>
    </row>
    <row r="27" spans="1:24" ht="15.5" x14ac:dyDescent="0.35">
      <c r="A27" s="15">
        <v>17</v>
      </c>
      <c r="B27" s="41" t="s">
        <v>112</v>
      </c>
      <c r="C27" s="23">
        <v>44</v>
      </c>
      <c r="D27" s="43"/>
      <c r="E27" s="34">
        <v>42</v>
      </c>
      <c r="F27" s="58"/>
      <c r="G27" s="66"/>
      <c r="H27"/>
      <c r="I27"/>
      <c r="W27" s="67"/>
    </row>
    <row r="28" spans="1:24" ht="15.5" x14ac:dyDescent="0.35">
      <c r="A28" s="15">
        <v>18</v>
      </c>
      <c r="B28" s="41" t="s">
        <v>113</v>
      </c>
      <c r="C28" s="23">
        <v>47</v>
      </c>
      <c r="D28" s="43"/>
      <c r="E28" s="34">
        <v>37</v>
      </c>
      <c r="F28" s="58"/>
      <c r="G28" s="66"/>
      <c r="H28"/>
      <c r="I28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</row>
    <row r="29" spans="1:24" x14ac:dyDescent="0.35">
      <c r="A29" s="15">
        <v>19</v>
      </c>
      <c r="B29" s="41" t="s">
        <v>114</v>
      </c>
      <c r="C29" s="23">
        <v>47</v>
      </c>
      <c r="D29" s="43"/>
      <c r="E29" s="34">
        <v>30</v>
      </c>
      <c r="F29" s="58"/>
      <c r="G29" s="66"/>
      <c r="H29"/>
      <c r="I29"/>
    </row>
    <row r="30" spans="1:24" x14ac:dyDescent="0.35">
      <c r="A30" s="15">
        <v>20</v>
      </c>
      <c r="B30" s="41" t="s">
        <v>115</v>
      </c>
      <c r="C30" s="23">
        <v>35</v>
      </c>
      <c r="D30" s="43"/>
      <c r="E30" s="34">
        <v>22</v>
      </c>
      <c r="F30" s="58"/>
      <c r="G30" s="66"/>
      <c r="H30"/>
      <c r="I30"/>
    </row>
    <row r="31" spans="1:24" x14ac:dyDescent="0.35">
      <c r="A31" s="15">
        <v>21</v>
      </c>
      <c r="B31" s="41" t="s">
        <v>116</v>
      </c>
      <c r="C31" s="23">
        <v>34</v>
      </c>
      <c r="D31" s="43"/>
      <c r="E31" s="34">
        <v>15</v>
      </c>
      <c r="F31" s="58"/>
      <c r="G31" s="66"/>
      <c r="H31"/>
      <c r="I31"/>
    </row>
    <row r="32" spans="1:24" x14ac:dyDescent="0.35">
      <c r="A32" s="15">
        <v>22</v>
      </c>
      <c r="B32" s="41" t="s">
        <v>117</v>
      </c>
      <c r="C32" s="23">
        <v>36</v>
      </c>
      <c r="D32" s="43"/>
      <c r="E32" s="34">
        <v>22</v>
      </c>
      <c r="F32" s="58"/>
      <c r="G32" s="66"/>
      <c r="H32"/>
      <c r="I32"/>
    </row>
    <row r="33" spans="1:23" s="67" customFormat="1" ht="15.5" x14ac:dyDescent="0.35">
      <c r="A33" s="15">
        <v>23</v>
      </c>
      <c r="B33" s="41" t="s">
        <v>118</v>
      </c>
      <c r="C33" s="23">
        <v>35</v>
      </c>
      <c r="D33" s="43"/>
      <c r="E33" s="34">
        <v>20</v>
      </c>
      <c r="F33" s="58"/>
      <c r="G33" s="66"/>
      <c r="H33"/>
      <c r="I33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ht="15.5" x14ac:dyDescent="0.35">
      <c r="A34" s="15">
        <v>24</v>
      </c>
      <c r="B34" s="41" t="s">
        <v>119</v>
      </c>
      <c r="C34" s="23">
        <v>33</v>
      </c>
      <c r="D34" s="43"/>
      <c r="E34" s="34">
        <v>27</v>
      </c>
      <c r="F34" s="58"/>
      <c r="G34" s="66"/>
      <c r="H34"/>
      <c r="I34"/>
      <c r="W34" s="67"/>
    </row>
    <row r="35" spans="1:23" ht="15.5" x14ac:dyDescent="0.35">
      <c r="A35" s="15">
        <v>25</v>
      </c>
      <c r="B35" s="41" t="s">
        <v>120</v>
      </c>
      <c r="C35" s="23">
        <v>40</v>
      </c>
      <c r="D35" s="43"/>
      <c r="E35" s="34">
        <v>33</v>
      </c>
      <c r="F35" s="58"/>
      <c r="G35" s="66"/>
      <c r="H35"/>
      <c r="I35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</row>
    <row r="36" spans="1:23" x14ac:dyDescent="0.35">
      <c r="A36" s="15">
        <v>26</v>
      </c>
      <c r="B36" s="41" t="s">
        <v>121</v>
      </c>
      <c r="C36" s="23">
        <v>6</v>
      </c>
      <c r="D36" s="43"/>
      <c r="E36" s="34">
        <v>0</v>
      </c>
      <c r="F36" s="58"/>
      <c r="G36" s="66"/>
      <c r="H36"/>
      <c r="I36"/>
    </row>
    <row r="37" spans="1:23" x14ac:dyDescent="0.35">
      <c r="A37" s="15">
        <v>27</v>
      </c>
      <c r="B37" s="41" t="s">
        <v>59</v>
      </c>
      <c r="C37" s="23">
        <v>42</v>
      </c>
      <c r="D37" s="43"/>
      <c r="E37" s="34">
        <v>38</v>
      </c>
      <c r="F37" s="58"/>
      <c r="G37" s="66"/>
      <c r="H37"/>
      <c r="I37"/>
    </row>
    <row r="38" spans="1:23" x14ac:dyDescent="0.35">
      <c r="A38" s="15">
        <v>28</v>
      </c>
      <c r="B38" s="41" t="s">
        <v>60</v>
      </c>
      <c r="C38" s="23">
        <v>36</v>
      </c>
      <c r="D38" s="43"/>
      <c r="E38" s="34">
        <v>34</v>
      </c>
      <c r="F38" s="58"/>
      <c r="G38" s="66"/>
      <c r="H38"/>
      <c r="I38"/>
    </row>
    <row r="39" spans="1:23" x14ac:dyDescent="0.35">
      <c r="A39" s="15">
        <v>29</v>
      </c>
      <c r="B39" s="41" t="s">
        <v>61</v>
      </c>
      <c r="C39" s="23">
        <v>38</v>
      </c>
      <c r="D39" s="43"/>
      <c r="E39" s="34">
        <v>36</v>
      </c>
      <c r="F39" s="58"/>
      <c r="G39" s="66"/>
      <c r="H39"/>
      <c r="I39"/>
    </row>
    <row r="40" spans="1:23" x14ac:dyDescent="0.35">
      <c r="A40" s="15">
        <v>30</v>
      </c>
      <c r="B40" s="41" t="s">
        <v>62</v>
      </c>
      <c r="C40" s="23">
        <v>32</v>
      </c>
      <c r="D40" s="43"/>
      <c r="E40" s="34">
        <v>0</v>
      </c>
      <c r="F40" s="58"/>
      <c r="G40" s="66"/>
      <c r="H40"/>
      <c r="I40"/>
    </row>
    <row r="41" spans="1:23" s="67" customFormat="1" ht="15.5" x14ac:dyDescent="0.35">
      <c r="A41" s="15">
        <v>31</v>
      </c>
      <c r="B41" s="41" t="s">
        <v>63</v>
      </c>
      <c r="C41" s="23">
        <v>38</v>
      </c>
      <c r="D41" s="43"/>
      <c r="E41" s="34">
        <v>36</v>
      </c>
      <c r="F41" s="58"/>
      <c r="G41" s="66"/>
      <c r="H41"/>
      <c r="I41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ht="15.5" x14ac:dyDescent="0.35">
      <c r="A42" s="15">
        <v>32</v>
      </c>
      <c r="B42" s="41" t="s">
        <v>64</v>
      </c>
      <c r="C42" s="23">
        <v>39</v>
      </c>
      <c r="D42" s="43"/>
      <c r="E42" s="34">
        <v>33</v>
      </c>
      <c r="F42" s="58"/>
      <c r="G42" s="66"/>
      <c r="H42"/>
      <c r="I42"/>
      <c r="W42" s="67"/>
    </row>
    <row r="43" spans="1:23" ht="15.5" x14ac:dyDescent="0.35">
      <c r="A43" s="15">
        <v>33</v>
      </c>
      <c r="B43" s="41" t="s">
        <v>65</v>
      </c>
      <c r="C43" s="23">
        <v>44</v>
      </c>
      <c r="D43" s="43"/>
      <c r="E43" s="34">
        <v>44</v>
      </c>
      <c r="F43" s="58"/>
      <c r="G43" s="66"/>
      <c r="H43"/>
      <c r="I43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</row>
    <row r="44" spans="1:23" x14ac:dyDescent="0.35">
      <c r="A44" s="15">
        <v>34</v>
      </c>
      <c r="B44" s="41" t="s">
        <v>66</v>
      </c>
      <c r="C44" s="23">
        <v>47</v>
      </c>
      <c r="D44" s="43"/>
      <c r="E44" s="34">
        <v>46</v>
      </c>
      <c r="F44" s="58"/>
      <c r="G44" s="66"/>
      <c r="H44"/>
      <c r="I44"/>
    </row>
    <row r="45" spans="1:23" x14ac:dyDescent="0.35">
      <c r="A45" s="15">
        <v>35</v>
      </c>
      <c r="B45" s="41" t="s">
        <v>67</v>
      </c>
      <c r="C45" s="23">
        <v>44</v>
      </c>
      <c r="D45" s="43"/>
      <c r="E45" s="34">
        <v>41</v>
      </c>
      <c r="F45" s="58"/>
      <c r="G45" s="66"/>
      <c r="H45"/>
      <c r="I45"/>
    </row>
    <row r="46" spans="1:23" x14ac:dyDescent="0.35">
      <c r="A46" s="15">
        <v>36</v>
      </c>
      <c r="B46" s="41" t="s">
        <v>68</v>
      </c>
      <c r="C46" s="23">
        <v>37</v>
      </c>
      <c r="D46" s="43"/>
      <c r="E46" s="34">
        <v>37</v>
      </c>
      <c r="F46" s="58"/>
      <c r="H46"/>
      <c r="I46"/>
    </row>
    <row r="47" spans="1:23" x14ac:dyDescent="0.35">
      <c r="A47" s="15">
        <v>37</v>
      </c>
      <c r="B47" s="41" t="s">
        <v>183</v>
      </c>
      <c r="C47" s="23">
        <v>39</v>
      </c>
      <c r="D47" s="43"/>
      <c r="E47" s="34">
        <v>21</v>
      </c>
      <c r="F47" s="58"/>
    </row>
    <row r="48" spans="1:23" x14ac:dyDescent="0.35">
      <c r="A48" s="15">
        <v>38</v>
      </c>
      <c r="B48" s="41" t="s">
        <v>184</v>
      </c>
      <c r="C48" s="23">
        <v>36</v>
      </c>
      <c r="D48" s="43"/>
      <c r="E48" s="34">
        <v>18</v>
      </c>
      <c r="F48" s="58"/>
    </row>
    <row r="49" spans="1:6" x14ac:dyDescent="0.35">
      <c r="A49" s="15">
        <v>39</v>
      </c>
      <c r="B49" s="41" t="s">
        <v>185</v>
      </c>
      <c r="C49" s="23">
        <v>46</v>
      </c>
      <c r="D49" s="43"/>
      <c r="E49" s="34">
        <v>33</v>
      </c>
      <c r="F49" s="58"/>
    </row>
    <row r="50" spans="1:6" x14ac:dyDescent="0.35">
      <c r="A50" s="15">
        <v>40</v>
      </c>
      <c r="B50" s="41" t="s">
        <v>186</v>
      </c>
      <c r="C50" s="23">
        <v>37</v>
      </c>
      <c r="D50" s="43"/>
      <c r="E50" s="34">
        <v>17</v>
      </c>
      <c r="F50" s="58"/>
    </row>
    <row r="51" spans="1:6" x14ac:dyDescent="0.35">
      <c r="A51" s="15">
        <v>41</v>
      </c>
      <c r="B51" s="41" t="s">
        <v>48</v>
      </c>
      <c r="C51" s="23">
        <v>42</v>
      </c>
      <c r="D51" s="43"/>
      <c r="E51" s="34">
        <v>30</v>
      </c>
      <c r="F51" s="58"/>
    </row>
    <row r="52" spans="1:6" x14ac:dyDescent="0.35">
      <c r="A52" s="15">
        <v>42</v>
      </c>
      <c r="B52" s="41" t="s">
        <v>50</v>
      </c>
      <c r="C52" s="23">
        <v>48</v>
      </c>
      <c r="D52" s="43"/>
      <c r="E52" s="34">
        <v>44</v>
      </c>
      <c r="F52" s="58"/>
    </row>
    <row r="53" spans="1:6" x14ac:dyDescent="0.35">
      <c r="A53" s="15">
        <v>43</v>
      </c>
      <c r="B53" s="41" t="s">
        <v>52</v>
      </c>
      <c r="C53" s="23">
        <v>47</v>
      </c>
      <c r="D53" s="43"/>
      <c r="E53" s="34">
        <v>40</v>
      </c>
      <c r="F53" s="58"/>
    </row>
    <row r="54" spans="1:6" x14ac:dyDescent="0.35">
      <c r="A54" s="15">
        <v>44</v>
      </c>
      <c r="B54" s="41" t="s">
        <v>54</v>
      </c>
      <c r="C54" s="23">
        <v>44</v>
      </c>
      <c r="D54" s="43"/>
      <c r="E54" s="34">
        <v>34</v>
      </c>
      <c r="F54" s="58"/>
    </row>
    <row r="55" spans="1:6" x14ac:dyDescent="0.35">
      <c r="A55" s="15">
        <v>45</v>
      </c>
      <c r="B55" s="41" t="s">
        <v>84</v>
      </c>
      <c r="C55" s="23">
        <v>43</v>
      </c>
      <c r="D55" s="43"/>
      <c r="E55" s="34">
        <v>24</v>
      </c>
      <c r="F55" s="58"/>
    </row>
    <row r="56" spans="1:6" x14ac:dyDescent="0.35">
      <c r="A56" s="15">
        <v>46</v>
      </c>
      <c r="B56" s="41" t="s">
        <v>85</v>
      </c>
      <c r="C56" s="23">
        <v>44</v>
      </c>
      <c r="D56" s="43"/>
      <c r="E56" s="34">
        <v>27</v>
      </c>
      <c r="F56" s="58"/>
    </row>
    <row r="57" spans="1:6" x14ac:dyDescent="0.35">
      <c r="A57" s="15">
        <v>47</v>
      </c>
      <c r="B57" s="41" t="s">
        <v>86</v>
      </c>
      <c r="C57" s="23">
        <v>42</v>
      </c>
      <c r="D57" s="43"/>
      <c r="E57" s="34">
        <v>24</v>
      </c>
      <c r="F57" s="58"/>
    </row>
    <row r="58" spans="1:6" x14ac:dyDescent="0.35">
      <c r="A58" s="15">
        <v>48</v>
      </c>
      <c r="B58" s="41" t="s">
        <v>87</v>
      </c>
      <c r="C58" s="23">
        <v>41</v>
      </c>
      <c r="D58" s="43"/>
      <c r="E58" s="34">
        <v>30</v>
      </c>
      <c r="F58" s="58"/>
    </row>
    <row r="59" spans="1:6" x14ac:dyDescent="0.35">
      <c r="A59" s="15">
        <v>49</v>
      </c>
      <c r="B59" s="41" t="s">
        <v>88</v>
      </c>
      <c r="C59" s="23">
        <v>0</v>
      </c>
      <c r="D59" s="43"/>
      <c r="E59" s="34">
        <v>0</v>
      </c>
      <c r="F59" s="58"/>
    </row>
    <row r="60" spans="1:6" x14ac:dyDescent="0.35">
      <c r="A60" s="15">
        <v>50</v>
      </c>
      <c r="B60" s="41" t="s">
        <v>89</v>
      </c>
      <c r="C60" s="23">
        <v>0</v>
      </c>
      <c r="D60" s="43"/>
      <c r="E60" s="34">
        <v>0</v>
      </c>
      <c r="F60" s="58"/>
    </row>
    <row r="61" spans="1:6" x14ac:dyDescent="0.35">
      <c r="A61" s="15">
        <v>51</v>
      </c>
      <c r="B61" s="41" t="s">
        <v>90</v>
      </c>
      <c r="C61" s="23">
        <v>43</v>
      </c>
      <c r="D61" s="43"/>
      <c r="E61" s="34">
        <v>31</v>
      </c>
      <c r="F61" s="58"/>
    </row>
    <row r="62" spans="1:6" x14ac:dyDescent="0.35">
      <c r="A62" s="15">
        <v>52</v>
      </c>
      <c r="B62" s="41" t="s">
        <v>91</v>
      </c>
      <c r="C62" s="23">
        <v>43</v>
      </c>
      <c r="D62" s="43"/>
      <c r="E62" s="34">
        <v>33</v>
      </c>
      <c r="F62" s="58"/>
    </row>
    <row r="63" spans="1:6" x14ac:dyDescent="0.35">
      <c r="A63" s="15">
        <v>53</v>
      </c>
      <c r="B63" s="41" t="s">
        <v>92</v>
      </c>
      <c r="C63" s="23">
        <v>42</v>
      </c>
      <c r="D63" s="43"/>
      <c r="E63" s="34">
        <v>26</v>
      </c>
      <c r="F63" s="58"/>
    </row>
    <row r="64" spans="1:6" x14ac:dyDescent="0.35">
      <c r="A64" s="15">
        <v>54</v>
      </c>
      <c r="B64" s="41" t="s">
        <v>93</v>
      </c>
      <c r="C64" s="23">
        <v>41</v>
      </c>
      <c r="D64" s="43"/>
      <c r="E64" s="34">
        <v>29</v>
      </c>
      <c r="F64" s="58"/>
    </row>
    <row r="65" spans="1:6" x14ac:dyDescent="0.35">
      <c r="A65" s="15">
        <v>55</v>
      </c>
      <c r="B65" s="41" t="s">
        <v>94</v>
      </c>
      <c r="C65" s="23">
        <v>44</v>
      </c>
      <c r="D65" s="43"/>
      <c r="E65" s="34">
        <v>23</v>
      </c>
      <c r="F65" s="58"/>
    </row>
    <row r="66" spans="1:6" x14ac:dyDescent="0.35">
      <c r="A66" s="15">
        <v>56</v>
      </c>
      <c r="B66" s="41" t="s">
        <v>95</v>
      </c>
      <c r="C66" s="23">
        <v>45</v>
      </c>
      <c r="D66" s="43"/>
      <c r="E66" s="34">
        <v>32</v>
      </c>
      <c r="F66" s="58"/>
    </row>
    <row r="67" spans="1:6" x14ac:dyDescent="0.35">
      <c r="A67" s="15">
        <v>57</v>
      </c>
      <c r="B67" s="41" t="s">
        <v>96</v>
      </c>
      <c r="C67" s="23">
        <v>41</v>
      </c>
      <c r="D67" s="43"/>
      <c r="E67" s="34">
        <v>24</v>
      </c>
      <c r="F67" s="58"/>
    </row>
  </sheetData>
  <mergeCells count="7">
    <mergeCell ref="O3:W7"/>
    <mergeCell ref="A4:E4"/>
    <mergeCell ref="I21:J21"/>
    <mergeCell ref="A1:E1"/>
    <mergeCell ref="G1:M1"/>
    <mergeCell ref="A2:E2"/>
    <mergeCell ref="A3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5"/>
  <sheetViews>
    <sheetView topLeftCell="A7" workbookViewId="0">
      <selection activeCell="J5" sqref="J5"/>
    </sheetView>
  </sheetViews>
  <sheetFormatPr defaultColWidth="9.1796875" defaultRowHeight="14.5" x14ac:dyDescent="0.35"/>
  <cols>
    <col min="1" max="1" width="9.1796875" style="15"/>
    <col min="2" max="2" width="13.54296875" style="15" customWidth="1"/>
    <col min="3" max="7" width="9.1796875" style="15"/>
    <col min="8" max="16384" width="9.1796875" style="2"/>
  </cols>
  <sheetData>
    <row r="1" spans="1:23" x14ac:dyDescent="0.35">
      <c r="A1" s="90" t="s">
        <v>0</v>
      </c>
      <c r="B1" s="91"/>
      <c r="C1" s="91"/>
      <c r="D1" s="91"/>
      <c r="E1" s="92"/>
      <c r="F1" s="1"/>
      <c r="G1" s="93"/>
      <c r="H1" s="93"/>
      <c r="I1" s="93"/>
      <c r="J1" s="93"/>
      <c r="K1" s="93"/>
      <c r="L1" s="93"/>
      <c r="M1" s="93"/>
    </row>
    <row r="2" spans="1:23" x14ac:dyDescent="0.35">
      <c r="A2" s="88" t="s">
        <v>1</v>
      </c>
      <c r="B2" s="88"/>
      <c r="C2" s="88"/>
      <c r="D2" s="88"/>
      <c r="E2" s="88"/>
      <c r="F2" s="3"/>
      <c r="G2" s="4" t="s">
        <v>2</v>
      </c>
      <c r="H2" s="5"/>
      <c r="I2" s="6"/>
    </row>
    <row r="3" spans="1:23" ht="72.5" x14ac:dyDescent="0.35">
      <c r="A3" s="88" t="s">
        <v>169</v>
      </c>
      <c r="B3" s="88"/>
      <c r="C3" s="88"/>
      <c r="D3" s="88"/>
      <c r="E3" s="88"/>
      <c r="F3" s="3"/>
      <c r="G3" s="4" t="s">
        <v>3</v>
      </c>
      <c r="H3" s="5"/>
      <c r="I3" s="7" t="s">
        <v>4</v>
      </c>
      <c r="K3" s="8" t="s">
        <v>5</v>
      </c>
      <c r="L3" s="8" t="s">
        <v>6</v>
      </c>
      <c r="N3" s="8" t="s">
        <v>7</v>
      </c>
      <c r="O3" s="87" t="s">
        <v>8</v>
      </c>
      <c r="P3" s="87"/>
      <c r="Q3" s="87"/>
      <c r="R3" s="87"/>
      <c r="S3" s="87"/>
      <c r="T3" s="87"/>
      <c r="U3" s="87"/>
      <c r="V3" s="87"/>
      <c r="W3" s="87"/>
    </row>
    <row r="4" spans="1:23" ht="21" x14ac:dyDescent="0.35">
      <c r="A4" s="88" t="s">
        <v>170</v>
      </c>
      <c r="B4" s="88"/>
      <c r="C4" s="88"/>
      <c r="D4" s="88"/>
      <c r="E4" s="88"/>
      <c r="F4" s="3"/>
      <c r="G4" s="4" t="s">
        <v>10</v>
      </c>
      <c r="H4" s="5"/>
      <c r="I4" s="6"/>
      <c r="K4" s="9" t="s">
        <v>11</v>
      </c>
      <c r="L4" s="9">
        <v>3</v>
      </c>
      <c r="N4" s="10">
        <v>3</v>
      </c>
      <c r="O4" s="87"/>
      <c r="P4" s="87"/>
      <c r="Q4" s="87"/>
      <c r="R4" s="87"/>
      <c r="S4" s="87"/>
      <c r="T4" s="87"/>
      <c r="U4" s="87"/>
      <c r="V4" s="87"/>
      <c r="W4" s="87"/>
    </row>
    <row r="5" spans="1:23" ht="21" x14ac:dyDescent="0.35">
      <c r="A5" s="69" t="s">
        <v>12</v>
      </c>
      <c r="B5" s="69"/>
      <c r="C5" s="69"/>
      <c r="D5" s="69"/>
      <c r="E5" s="69"/>
      <c r="F5" s="3"/>
      <c r="G5" s="4" t="s">
        <v>13</v>
      </c>
      <c r="H5" s="12">
        <v>100</v>
      </c>
      <c r="I5" s="6"/>
      <c r="K5" s="13" t="s">
        <v>14</v>
      </c>
      <c r="L5" s="13">
        <v>2</v>
      </c>
      <c r="N5" s="14">
        <v>2</v>
      </c>
      <c r="O5" s="87"/>
      <c r="P5" s="87"/>
      <c r="Q5" s="87"/>
      <c r="R5" s="87"/>
      <c r="S5" s="87"/>
      <c r="T5" s="87"/>
      <c r="U5" s="87"/>
      <c r="V5" s="87"/>
      <c r="W5" s="87"/>
    </row>
    <row r="6" spans="1:23" ht="21" x14ac:dyDescent="0.35">
      <c r="B6" s="16" t="s">
        <v>15</v>
      </c>
      <c r="C6" s="17" t="s">
        <v>16</v>
      </c>
      <c r="D6" s="17" t="s">
        <v>17</v>
      </c>
      <c r="E6" s="17" t="s">
        <v>18</v>
      </c>
      <c r="F6" s="17" t="s">
        <v>17</v>
      </c>
      <c r="G6" s="4" t="s">
        <v>18</v>
      </c>
      <c r="H6" s="18">
        <v>100</v>
      </c>
      <c r="I6" s="6"/>
      <c r="K6" s="19" t="s">
        <v>19</v>
      </c>
      <c r="L6" s="19">
        <v>1</v>
      </c>
      <c r="N6" s="20">
        <v>1</v>
      </c>
      <c r="O6" s="87"/>
      <c r="P6" s="87"/>
      <c r="Q6" s="87"/>
      <c r="R6" s="87"/>
      <c r="S6" s="87"/>
      <c r="T6" s="87"/>
      <c r="U6" s="87"/>
      <c r="V6" s="87"/>
      <c r="W6" s="87"/>
    </row>
    <row r="7" spans="1:23" ht="58" x14ac:dyDescent="0.35">
      <c r="B7" s="21" t="s">
        <v>20</v>
      </c>
      <c r="C7" s="22" t="s">
        <v>21</v>
      </c>
      <c r="D7" s="22"/>
      <c r="E7" s="23" t="s">
        <v>21</v>
      </c>
      <c r="F7" s="23"/>
      <c r="G7" s="24" t="s">
        <v>22</v>
      </c>
      <c r="H7" s="25">
        <f>AVERAGE(H5:H6)</f>
        <v>100</v>
      </c>
      <c r="I7" s="26">
        <v>0.6</v>
      </c>
      <c r="K7" s="27" t="s">
        <v>23</v>
      </c>
      <c r="L7" s="27">
        <v>0</v>
      </c>
      <c r="N7" s="28"/>
      <c r="O7" s="87"/>
      <c r="P7" s="87"/>
      <c r="Q7" s="87"/>
      <c r="R7" s="87"/>
      <c r="S7" s="87"/>
      <c r="T7" s="87"/>
      <c r="U7" s="87"/>
      <c r="V7" s="87"/>
      <c r="W7" s="87"/>
    </row>
    <row r="8" spans="1:23" x14ac:dyDescent="0.35">
      <c r="B8" s="21" t="s">
        <v>24</v>
      </c>
      <c r="C8" s="23" t="s">
        <v>25</v>
      </c>
      <c r="D8" s="23"/>
      <c r="E8" s="23" t="s">
        <v>26</v>
      </c>
      <c r="F8" s="23"/>
      <c r="G8" s="24" t="s">
        <v>27</v>
      </c>
      <c r="H8" s="4" t="s">
        <v>28</v>
      </c>
      <c r="I8" s="6"/>
    </row>
    <row r="9" spans="1:23" x14ac:dyDescent="0.35">
      <c r="B9" s="21" t="s">
        <v>29</v>
      </c>
      <c r="C9" s="23" t="s">
        <v>30</v>
      </c>
      <c r="D9" s="23"/>
      <c r="E9" s="23" t="s">
        <v>30</v>
      </c>
      <c r="F9" s="29"/>
      <c r="H9" s="30"/>
      <c r="I9" s="30"/>
      <c r="W9" s="31"/>
    </row>
    <row r="10" spans="1:23" s="40" customFormat="1" ht="15.5" x14ac:dyDescent="0.35">
      <c r="A10" s="32"/>
      <c r="B10" s="21" t="s">
        <v>31</v>
      </c>
      <c r="C10" s="23">
        <v>50</v>
      </c>
      <c r="D10" s="33">
        <f>(0.55*50)</f>
        <v>27.500000000000004</v>
      </c>
      <c r="E10" s="34">
        <v>50</v>
      </c>
      <c r="F10" s="35">
        <f>0.55*50</f>
        <v>27.500000000000004</v>
      </c>
      <c r="G10" s="36"/>
      <c r="H10" s="37" t="s">
        <v>32</v>
      </c>
      <c r="I10" s="37" t="s">
        <v>33</v>
      </c>
      <c r="J10" s="38" t="s">
        <v>34</v>
      </c>
      <c r="K10" s="38" t="s">
        <v>35</v>
      </c>
      <c r="L10" s="38" t="s">
        <v>36</v>
      </c>
      <c r="M10" s="38" t="s">
        <v>37</v>
      </c>
      <c r="N10" s="38" t="s">
        <v>38</v>
      </c>
      <c r="O10" s="38" t="s">
        <v>39</v>
      </c>
      <c r="P10" s="38" t="s">
        <v>40</v>
      </c>
      <c r="Q10" s="38" t="s">
        <v>41</v>
      </c>
      <c r="R10" s="38" t="s">
        <v>42</v>
      </c>
      <c r="S10" s="38" t="s">
        <v>43</v>
      </c>
      <c r="T10" s="39" t="s">
        <v>44</v>
      </c>
      <c r="U10" s="38" t="s">
        <v>45</v>
      </c>
      <c r="V10" s="38" t="s">
        <v>46</v>
      </c>
      <c r="W10" s="38" t="s">
        <v>47</v>
      </c>
    </row>
    <row r="11" spans="1:23" ht="15.5" x14ac:dyDescent="0.35">
      <c r="A11" s="15">
        <v>1</v>
      </c>
      <c r="B11" s="41" t="s">
        <v>56</v>
      </c>
      <c r="C11" s="75">
        <v>43</v>
      </c>
      <c r="D11" s="43">
        <f>COUNTIF(C11:C25,"&gt;="&amp;D10)</f>
        <v>15</v>
      </c>
      <c r="E11" s="75">
        <v>42.27</v>
      </c>
      <c r="F11" s="45">
        <f>COUNTIF(E11:E25,"&gt;="&amp;F10)</f>
        <v>15</v>
      </c>
      <c r="G11" s="46" t="s">
        <v>49</v>
      </c>
      <c r="H11" s="47">
        <v>1</v>
      </c>
      <c r="I11" s="47">
        <v>1</v>
      </c>
      <c r="J11" s="47">
        <v>0</v>
      </c>
      <c r="K11" s="47">
        <v>1</v>
      </c>
      <c r="L11" s="47">
        <v>1</v>
      </c>
      <c r="M11" s="47">
        <v>0</v>
      </c>
      <c r="N11" s="47">
        <v>0</v>
      </c>
      <c r="O11" s="47">
        <v>1</v>
      </c>
      <c r="P11" s="47">
        <v>0</v>
      </c>
      <c r="Q11" s="47">
        <v>1</v>
      </c>
      <c r="R11" s="47">
        <v>0</v>
      </c>
      <c r="S11" s="47">
        <v>2</v>
      </c>
      <c r="T11" s="47">
        <v>1</v>
      </c>
      <c r="U11" s="47">
        <v>2</v>
      </c>
      <c r="V11" s="47">
        <v>0</v>
      </c>
      <c r="W11" s="47">
        <v>1</v>
      </c>
    </row>
    <row r="12" spans="1:23" ht="15.5" x14ac:dyDescent="0.35">
      <c r="A12" s="15">
        <v>2</v>
      </c>
      <c r="B12" s="41">
        <v>180704110003</v>
      </c>
      <c r="C12" s="75">
        <v>39.44</v>
      </c>
      <c r="D12" s="48">
        <f>(15/15)*100</f>
        <v>100</v>
      </c>
      <c r="E12" s="75">
        <v>33.450000000000003</v>
      </c>
      <c r="F12" s="49">
        <f>(15/15)*100</f>
        <v>100</v>
      </c>
      <c r="G12" s="46" t="s">
        <v>51</v>
      </c>
      <c r="H12" s="47">
        <v>3</v>
      </c>
      <c r="I12" s="47">
        <v>2</v>
      </c>
      <c r="J12" s="47">
        <v>1</v>
      </c>
      <c r="K12" s="47">
        <v>2</v>
      </c>
      <c r="L12" s="47">
        <v>2</v>
      </c>
      <c r="M12" s="47">
        <v>2</v>
      </c>
      <c r="N12" s="47">
        <v>2</v>
      </c>
      <c r="O12" s="47">
        <v>1</v>
      </c>
      <c r="P12" s="47">
        <v>1</v>
      </c>
      <c r="Q12" s="47">
        <v>1</v>
      </c>
      <c r="R12" s="47">
        <v>1</v>
      </c>
      <c r="S12" s="47">
        <v>1</v>
      </c>
      <c r="T12" s="47">
        <v>2</v>
      </c>
      <c r="U12" s="47">
        <v>2</v>
      </c>
      <c r="V12" s="47">
        <v>1</v>
      </c>
      <c r="W12" s="47">
        <v>1</v>
      </c>
    </row>
    <row r="13" spans="1:23" ht="15.5" x14ac:dyDescent="0.35">
      <c r="A13" s="15">
        <v>3</v>
      </c>
      <c r="B13" s="41" t="s">
        <v>59</v>
      </c>
      <c r="C13" s="75">
        <v>43.333333333333336</v>
      </c>
      <c r="D13" s="43"/>
      <c r="E13" s="75">
        <v>46.36363636363636</v>
      </c>
      <c r="F13" s="50"/>
      <c r="G13" s="46" t="s">
        <v>53</v>
      </c>
      <c r="H13" s="47">
        <v>3</v>
      </c>
      <c r="I13" s="47">
        <v>3</v>
      </c>
      <c r="J13" s="47">
        <v>2</v>
      </c>
      <c r="K13" s="47">
        <v>3</v>
      </c>
      <c r="L13" s="47">
        <v>3</v>
      </c>
      <c r="M13" s="47">
        <v>2</v>
      </c>
      <c r="N13" s="47">
        <v>3</v>
      </c>
      <c r="O13" s="47">
        <v>1</v>
      </c>
      <c r="P13" s="47">
        <v>1</v>
      </c>
      <c r="Q13" s="47">
        <v>3</v>
      </c>
      <c r="R13" s="47">
        <v>1</v>
      </c>
      <c r="S13" s="47">
        <v>3</v>
      </c>
      <c r="T13" s="47">
        <v>3</v>
      </c>
      <c r="U13" s="47">
        <v>3</v>
      </c>
      <c r="V13" s="47">
        <v>1</v>
      </c>
      <c r="W13" s="47">
        <v>2</v>
      </c>
    </row>
    <row r="14" spans="1:23" ht="15.5" x14ac:dyDescent="0.35">
      <c r="A14" s="15">
        <v>4</v>
      </c>
      <c r="B14" s="41" t="s">
        <v>60</v>
      </c>
      <c r="C14" s="75">
        <v>41.666666666666671</v>
      </c>
      <c r="D14" s="43"/>
      <c r="E14" s="75">
        <v>45.909090909090914</v>
      </c>
      <c r="F14" s="50"/>
      <c r="G14" s="51" t="s">
        <v>55</v>
      </c>
      <c r="H14" s="52">
        <f>AVERAGE(H11:H13)</f>
        <v>2.3333333333333335</v>
      </c>
      <c r="I14" s="52">
        <f t="shared" ref="I14:W14" si="0">AVERAGE(I11:I13)</f>
        <v>2</v>
      </c>
      <c r="J14" s="52">
        <f t="shared" si="0"/>
        <v>1</v>
      </c>
      <c r="K14" s="52">
        <f t="shared" si="0"/>
        <v>2</v>
      </c>
      <c r="L14" s="52">
        <f t="shared" si="0"/>
        <v>2</v>
      </c>
      <c r="M14" s="52">
        <f t="shared" si="0"/>
        <v>1.3333333333333333</v>
      </c>
      <c r="N14" s="52">
        <f t="shared" si="0"/>
        <v>1.6666666666666667</v>
      </c>
      <c r="O14" s="52">
        <f t="shared" si="0"/>
        <v>1</v>
      </c>
      <c r="P14" s="52">
        <f t="shared" si="0"/>
        <v>0.66666666666666663</v>
      </c>
      <c r="Q14" s="52">
        <f t="shared" si="0"/>
        <v>1.6666666666666667</v>
      </c>
      <c r="R14" s="52">
        <f t="shared" si="0"/>
        <v>0.66666666666666663</v>
      </c>
      <c r="S14" s="52">
        <f t="shared" si="0"/>
        <v>2</v>
      </c>
      <c r="T14" s="52">
        <f t="shared" si="0"/>
        <v>2</v>
      </c>
      <c r="U14" s="52">
        <f t="shared" si="0"/>
        <v>2.3333333333333335</v>
      </c>
      <c r="V14" s="52">
        <f t="shared" si="0"/>
        <v>0.66666666666666663</v>
      </c>
      <c r="W14" s="52">
        <f t="shared" si="0"/>
        <v>1.3333333333333333</v>
      </c>
    </row>
    <row r="15" spans="1:23" ht="15.5" x14ac:dyDescent="0.35">
      <c r="A15" s="15">
        <v>5</v>
      </c>
      <c r="B15" s="41" t="s">
        <v>61</v>
      </c>
      <c r="C15" s="75">
        <v>42.222222222222221</v>
      </c>
      <c r="D15" s="43"/>
      <c r="E15" s="75">
        <v>41.818181818181813</v>
      </c>
      <c r="F15" s="50"/>
      <c r="G15" s="53" t="s">
        <v>57</v>
      </c>
      <c r="H15" s="54">
        <f>(100*H14)/100</f>
        <v>2.3333333333333335</v>
      </c>
      <c r="I15" s="54">
        <f t="shared" ref="I15:W15" si="1">(100*I14)/100</f>
        <v>2</v>
      </c>
      <c r="J15" s="54">
        <f t="shared" si="1"/>
        <v>1</v>
      </c>
      <c r="K15" s="54">
        <f t="shared" si="1"/>
        <v>2</v>
      </c>
      <c r="L15" s="54">
        <f t="shared" si="1"/>
        <v>2</v>
      </c>
      <c r="M15" s="54">
        <f t="shared" si="1"/>
        <v>1.333333333333333</v>
      </c>
      <c r="N15" s="54">
        <f t="shared" si="1"/>
        <v>1.666666666666667</v>
      </c>
      <c r="O15" s="54">
        <f t="shared" si="1"/>
        <v>1</v>
      </c>
      <c r="P15" s="54">
        <f t="shared" si="1"/>
        <v>0.66666666666666652</v>
      </c>
      <c r="Q15" s="54">
        <f t="shared" si="1"/>
        <v>1.666666666666667</v>
      </c>
      <c r="R15" s="54">
        <f t="shared" si="1"/>
        <v>0.66666666666666652</v>
      </c>
      <c r="S15" s="54">
        <f t="shared" si="1"/>
        <v>2</v>
      </c>
      <c r="T15" s="54">
        <f t="shared" si="1"/>
        <v>2</v>
      </c>
      <c r="U15" s="54">
        <f t="shared" si="1"/>
        <v>2.3333333333333335</v>
      </c>
      <c r="V15" s="54">
        <f t="shared" si="1"/>
        <v>0.66666666666666652</v>
      </c>
      <c r="W15" s="54">
        <f t="shared" si="1"/>
        <v>1.333333333333333</v>
      </c>
    </row>
    <row r="16" spans="1:23" x14ac:dyDescent="0.35">
      <c r="A16" s="15">
        <v>6</v>
      </c>
      <c r="B16" s="41" t="s">
        <v>63</v>
      </c>
      <c r="C16" s="75">
        <v>42.222222222222221</v>
      </c>
      <c r="D16" s="43"/>
      <c r="E16" s="75">
        <v>44.545454545454547</v>
      </c>
      <c r="F16" s="50"/>
      <c r="G16" s="55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</row>
    <row r="17" spans="1:24" x14ac:dyDescent="0.35">
      <c r="A17" s="15">
        <v>7</v>
      </c>
      <c r="B17" s="41" t="s">
        <v>64</v>
      </c>
      <c r="C17" s="75">
        <v>43.888888888888886</v>
      </c>
      <c r="D17" s="43"/>
      <c r="E17" s="75">
        <v>47.272727272727273</v>
      </c>
      <c r="F17" s="43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</row>
    <row r="18" spans="1:24" x14ac:dyDescent="0.35">
      <c r="A18" s="15">
        <v>8</v>
      </c>
      <c r="B18" s="41" t="s">
        <v>65</v>
      </c>
      <c r="C18" s="75">
        <v>42</v>
      </c>
      <c r="D18" s="43"/>
      <c r="E18" s="75">
        <v>45.454545454545453</v>
      </c>
      <c r="F18" s="58"/>
      <c r="G18" s="32"/>
      <c r="H18" s="31"/>
      <c r="I18" s="31"/>
      <c r="J18" s="31"/>
      <c r="K18" s="31"/>
      <c r="L18" s="31"/>
      <c r="M18" s="31"/>
      <c r="N18" s="31"/>
      <c r="O18" s="31"/>
      <c r="P18" s="31"/>
      <c r="Q18" s="57"/>
      <c r="R18" s="57"/>
      <c r="S18" s="57"/>
      <c r="T18" s="57"/>
      <c r="U18" s="57"/>
      <c r="V18" s="57"/>
      <c r="W18" s="57"/>
    </row>
    <row r="19" spans="1:24" x14ac:dyDescent="0.35">
      <c r="A19" s="15">
        <v>9</v>
      </c>
      <c r="B19" s="41" t="s">
        <v>66</v>
      </c>
      <c r="C19" s="75">
        <v>45.555555555555557</v>
      </c>
      <c r="D19" s="43"/>
      <c r="E19" s="75">
        <v>46.36363636363636</v>
      </c>
      <c r="F19" s="58"/>
      <c r="G19" s="32"/>
      <c r="H19" s="31"/>
      <c r="I19" s="31"/>
      <c r="J19" s="31"/>
      <c r="K19" s="40"/>
      <c r="L19" s="40"/>
      <c r="M19" s="40"/>
      <c r="N19" s="40"/>
      <c r="O19" s="40"/>
      <c r="P19" s="40"/>
      <c r="W19" s="57"/>
    </row>
    <row r="20" spans="1:24" x14ac:dyDescent="0.35">
      <c r="A20" s="15">
        <v>10</v>
      </c>
      <c r="B20" s="41" t="s">
        <v>67</v>
      </c>
      <c r="C20" s="75">
        <v>42.222222222222221</v>
      </c>
      <c r="D20" s="43"/>
      <c r="E20" s="75">
        <v>40</v>
      </c>
      <c r="F20" s="58"/>
      <c r="G20" s="32"/>
      <c r="H20" s="40"/>
      <c r="I20" s="59"/>
      <c r="J20" s="60"/>
      <c r="K20" s="60"/>
      <c r="L20" s="40"/>
      <c r="M20" s="40"/>
      <c r="N20" s="40"/>
      <c r="O20" s="40"/>
      <c r="P20" s="40"/>
    </row>
    <row r="21" spans="1:24" x14ac:dyDescent="0.35">
      <c r="A21" s="15">
        <v>11</v>
      </c>
      <c r="B21" s="41" t="s">
        <v>68</v>
      </c>
      <c r="C21" s="75">
        <v>44.444444444444443</v>
      </c>
      <c r="D21" s="43"/>
      <c r="E21" s="75">
        <v>46.36363636363636</v>
      </c>
      <c r="F21" s="58"/>
      <c r="H21" s="68"/>
      <c r="I21" s="89"/>
      <c r="J21" s="89"/>
      <c r="M21" s="30"/>
      <c r="N21" s="30"/>
      <c r="O21" s="30"/>
      <c r="P21" s="30"/>
      <c r="Q21" s="30"/>
    </row>
    <row r="22" spans="1:24" x14ac:dyDescent="0.35">
      <c r="A22" s="15">
        <v>12</v>
      </c>
      <c r="B22" s="41" t="s">
        <v>48</v>
      </c>
      <c r="C22" s="75">
        <v>35.555555555555557</v>
      </c>
      <c r="D22" s="43"/>
      <c r="E22" s="75">
        <v>40.454545454545453</v>
      </c>
      <c r="F22" s="58"/>
      <c r="H22" s="62"/>
      <c r="I22" s="63"/>
      <c r="J22" s="63"/>
      <c r="M22" s="30"/>
      <c r="N22" s="30"/>
      <c r="O22" s="30"/>
      <c r="P22" s="30"/>
      <c r="Q22" s="30"/>
    </row>
    <row r="23" spans="1:24" x14ac:dyDescent="0.35">
      <c r="A23" s="15">
        <v>13</v>
      </c>
      <c r="B23" s="41" t="s">
        <v>50</v>
      </c>
      <c r="C23" s="75">
        <v>37.777777777777779</v>
      </c>
      <c r="D23" s="43"/>
      <c r="E23" s="75">
        <v>43.18181818181818</v>
      </c>
      <c r="F23" s="58"/>
      <c r="H23" s="64"/>
      <c r="I23" s="31"/>
      <c r="J23" s="31"/>
      <c r="K23" s="31"/>
      <c r="L23" s="31"/>
      <c r="M23" s="31"/>
      <c r="N23" s="60"/>
      <c r="O23" s="60"/>
      <c r="P23" s="60"/>
      <c r="Q23" s="60"/>
      <c r="R23" s="60"/>
      <c r="S23" s="31"/>
      <c r="T23" s="31"/>
      <c r="U23" s="31"/>
      <c r="V23" s="31"/>
      <c r="W23" s="31"/>
      <c r="X23" s="31"/>
    </row>
    <row r="24" spans="1:24" x14ac:dyDescent="0.35">
      <c r="A24" s="15">
        <v>14</v>
      </c>
      <c r="B24" s="41" t="s">
        <v>52</v>
      </c>
      <c r="C24" s="75">
        <v>41.111111111111107</v>
      </c>
      <c r="D24" s="43"/>
      <c r="E24" s="75">
        <v>40.454545454545453</v>
      </c>
      <c r="F24" s="58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31"/>
      <c r="X24" s="31"/>
    </row>
    <row r="25" spans="1:24" ht="15.5" x14ac:dyDescent="0.35">
      <c r="A25" s="15">
        <v>15</v>
      </c>
      <c r="B25" s="41" t="s">
        <v>54</v>
      </c>
      <c r="C25" s="75">
        <v>32</v>
      </c>
      <c r="D25" s="71"/>
      <c r="E25" s="75">
        <v>43.18181818181818</v>
      </c>
      <c r="F25" s="72"/>
      <c r="G25" s="65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31"/>
      <c r="X25" s="31"/>
    </row>
    <row r="26" spans="1:24" ht="15.5" x14ac:dyDescent="0.35">
      <c r="A26" s="66"/>
      <c r="B26" s="66"/>
      <c r="C26" s="66"/>
      <c r="D26" s="66"/>
      <c r="E26" s="66"/>
      <c r="F26" s="66"/>
      <c r="G26" s="66"/>
      <c r="H26"/>
      <c r="I26"/>
      <c r="W26" s="67"/>
    </row>
    <row r="27" spans="1:24" ht="15.5" x14ac:dyDescent="0.35">
      <c r="A27" s="66"/>
      <c r="B27" s="66"/>
      <c r="C27" s="76"/>
      <c r="D27" s="76"/>
      <c r="E27" s="76"/>
      <c r="F27" s="76"/>
      <c r="G27" s="66"/>
      <c r="H27"/>
      <c r="I2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</row>
    <row r="28" spans="1:24" x14ac:dyDescent="0.35">
      <c r="A28" s="66"/>
      <c r="B28" s="66"/>
      <c r="C28" s="66"/>
      <c r="D28" s="66"/>
      <c r="E28" s="66"/>
      <c r="F28" s="66"/>
      <c r="G28" s="66"/>
      <c r="H28"/>
      <c r="I28"/>
    </row>
    <row r="29" spans="1:24" x14ac:dyDescent="0.35">
      <c r="A29" s="66"/>
      <c r="B29" s="66"/>
      <c r="C29" s="66"/>
      <c r="D29" s="66"/>
      <c r="E29" s="66"/>
      <c r="F29" s="66"/>
      <c r="G29" s="66"/>
      <c r="H29"/>
      <c r="I29"/>
    </row>
    <row r="30" spans="1:24" x14ac:dyDescent="0.35">
      <c r="A30" s="66"/>
      <c r="B30" s="66"/>
      <c r="C30" s="66"/>
      <c r="D30" s="66"/>
      <c r="E30" s="66"/>
      <c r="F30" s="66"/>
      <c r="G30" s="66"/>
      <c r="H30"/>
      <c r="I30"/>
    </row>
    <row r="31" spans="1:24" x14ac:dyDescent="0.35">
      <c r="A31" s="66"/>
      <c r="B31" s="66"/>
      <c r="C31" s="66"/>
      <c r="D31" s="66"/>
      <c r="E31" s="66"/>
      <c r="F31" s="66"/>
      <c r="G31" s="66"/>
      <c r="H31"/>
      <c r="I31"/>
    </row>
    <row r="32" spans="1:24" s="67" customFormat="1" ht="15.5" x14ac:dyDescent="0.35">
      <c r="A32" s="66"/>
      <c r="B32" s="66"/>
      <c r="C32" s="66"/>
      <c r="D32" s="66"/>
      <c r="E32" s="66"/>
      <c r="F32" s="66"/>
      <c r="G32" s="66"/>
      <c r="H32"/>
      <c r="I3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ht="15.5" x14ac:dyDescent="0.35">
      <c r="A33" s="66"/>
      <c r="B33" s="66"/>
      <c r="C33" s="66"/>
      <c r="D33" s="66"/>
      <c r="E33" s="66"/>
      <c r="F33" s="66"/>
      <c r="G33" s="66"/>
      <c r="H33"/>
      <c r="I33"/>
      <c r="W33" s="67"/>
    </row>
    <row r="34" spans="1:23" ht="15.5" x14ac:dyDescent="0.35">
      <c r="A34" s="66"/>
      <c r="B34" s="66"/>
      <c r="C34" s="66"/>
      <c r="D34" s="66"/>
      <c r="E34" s="66"/>
      <c r="F34" s="66"/>
      <c r="G34" s="66"/>
      <c r="H34"/>
      <c r="I34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</row>
    <row r="35" spans="1:23" x14ac:dyDescent="0.35">
      <c r="A35" s="66"/>
      <c r="B35" s="66"/>
      <c r="C35" s="66"/>
      <c r="D35" s="66"/>
      <c r="E35" s="66"/>
      <c r="F35" s="66"/>
      <c r="G35" s="66"/>
      <c r="H35"/>
      <c r="I35"/>
    </row>
    <row r="36" spans="1:23" x14ac:dyDescent="0.35">
      <c r="A36" s="66"/>
      <c r="B36" s="66"/>
      <c r="C36" s="66"/>
      <c r="D36" s="66"/>
      <c r="E36" s="66"/>
      <c r="F36" s="66"/>
      <c r="G36" s="66"/>
      <c r="H36"/>
      <c r="I36"/>
    </row>
    <row r="37" spans="1:23" x14ac:dyDescent="0.35">
      <c r="A37" s="66"/>
      <c r="B37" s="66"/>
      <c r="C37" s="66"/>
      <c r="D37" s="66"/>
      <c r="E37" s="66"/>
      <c r="F37" s="66"/>
      <c r="G37" s="66"/>
      <c r="H37"/>
      <c r="I37"/>
    </row>
    <row r="38" spans="1:23" x14ac:dyDescent="0.35">
      <c r="A38" s="66"/>
      <c r="B38" s="66"/>
      <c r="C38" s="66"/>
      <c r="D38" s="66"/>
      <c r="E38" s="66"/>
      <c r="F38" s="66"/>
      <c r="G38" s="66"/>
      <c r="H38"/>
      <c r="I38"/>
    </row>
    <row r="39" spans="1:23" x14ac:dyDescent="0.35">
      <c r="A39" s="66"/>
      <c r="B39" s="66"/>
      <c r="C39" s="66"/>
      <c r="D39" s="66"/>
      <c r="E39" s="66"/>
      <c r="F39" s="66"/>
      <c r="G39" s="66"/>
      <c r="H39"/>
      <c r="I39"/>
    </row>
    <row r="40" spans="1:23" s="67" customFormat="1" ht="15.5" x14ac:dyDescent="0.35">
      <c r="A40" s="66"/>
      <c r="B40" s="66"/>
      <c r="C40" s="66"/>
      <c r="D40" s="66"/>
      <c r="E40" s="66"/>
      <c r="F40" s="66"/>
      <c r="G40" s="66"/>
      <c r="H40"/>
      <c r="I40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ht="15.5" x14ac:dyDescent="0.35">
      <c r="A41" s="66"/>
      <c r="B41" s="66"/>
      <c r="C41" s="66"/>
      <c r="D41" s="66"/>
      <c r="E41" s="66"/>
      <c r="F41" s="66"/>
      <c r="G41" s="66"/>
      <c r="H41"/>
      <c r="I41"/>
      <c r="W41" s="67"/>
    </row>
    <row r="42" spans="1:23" ht="15.5" x14ac:dyDescent="0.35">
      <c r="A42" s="66"/>
      <c r="B42" s="66"/>
      <c r="C42" s="66"/>
      <c r="D42" s="66"/>
      <c r="E42" s="66"/>
      <c r="F42" s="66"/>
      <c r="G42" s="66"/>
      <c r="H42"/>
      <c r="I42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</row>
    <row r="43" spans="1:23" x14ac:dyDescent="0.35">
      <c r="A43" s="66"/>
      <c r="B43" s="66"/>
      <c r="C43" s="66"/>
      <c r="D43" s="66"/>
      <c r="E43" s="66"/>
      <c r="F43" s="66"/>
      <c r="G43" s="66"/>
      <c r="H43"/>
      <c r="I43"/>
    </row>
    <row r="44" spans="1:23" x14ac:dyDescent="0.35">
      <c r="G44" s="66"/>
      <c r="H44"/>
      <c r="I44"/>
    </row>
    <row r="45" spans="1:23" x14ac:dyDescent="0.35">
      <c r="H45"/>
      <c r="I45"/>
    </row>
  </sheetData>
  <mergeCells count="7">
    <mergeCell ref="O3:W7"/>
    <mergeCell ref="A4:E4"/>
    <mergeCell ref="I21:J21"/>
    <mergeCell ref="A1:E1"/>
    <mergeCell ref="G1:M1"/>
    <mergeCell ref="A2:E2"/>
    <mergeCell ref="A3:E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5"/>
  <sheetViews>
    <sheetView workbookViewId="0">
      <selection activeCell="A3" sqref="A3:E3"/>
    </sheetView>
  </sheetViews>
  <sheetFormatPr defaultColWidth="9.1796875" defaultRowHeight="14.5" x14ac:dyDescent="0.35"/>
  <cols>
    <col min="1" max="1" width="9.1796875" style="15"/>
    <col min="2" max="2" width="13.81640625" style="15" customWidth="1"/>
    <col min="3" max="7" width="9.1796875" style="15"/>
    <col min="8" max="16384" width="9.1796875" style="2"/>
  </cols>
  <sheetData>
    <row r="1" spans="1:23" x14ac:dyDescent="0.35">
      <c r="A1" s="90" t="s">
        <v>0</v>
      </c>
      <c r="B1" s="91"/>
      <c r="C1" s="91"/>
      <c r="D1" s="91"/>
      <c r="E1" s="92"/>
      <c r="F1" s="1"/>
      <c r="G1" s="93"/>
      <c r="H1" s="93"/>
      <c r="I1" s="93"/>
      <c r="J1" s="93"/>
      <c r="K1" s="93"/>
      <c r="L1" s="93"/>
      <c r="M1" s="93"/>
    </row>
    <row r="2" spans="1:23" x14ac:dyDescent="0.35">
      <c r="A2" s="88" t="s">
        <v>1</v>
      </c>
      <c r="B2" s="88"/>
      <c r="C2" s="88"/>
      <c r="D2" s="88"/>
      <c r="E2" s="88"/>
      <c r="F2" s="3"/>
      <c r="G2" s="4" t="s">
        <v>2</v>
      </c>
      <c r="H2" s="5"/>
      <c r="I2" s="6"/>
    </row>
    <row r="3" spans="1:23" ht="75" customHeight="1" x14ac:dyDescent="0.35">
      <c r="A3" s="88" t="s">
        <v>169</v>
      </c>
      <c r="B3" s="88"/>
      <c r="C3" s="88"/>
      <c r="D3" s="88"/>
      <c r="E3" s="88"/>
      <c r="F3" s="3"/>
      <c r="G3" s="4" t="s">
        <v>3</v>
      </c>
      <c r="H3" s="5"/>
      <c r="I3" s="7" t="s">
        <v>4</v>
      </c>
      <c r="K3" s="8" t="s">
        <v>5</v>
      </c>
      <c r="L3" s="8" t="s">
        <v>6</v>
      </c>
      <c r="N3" s="8" t="s">
        <v>7</v>
      </c>
      <c r="O3" s="87" t="s">
        <v>8</v>
      </c>
      <c r="P3" s="87"/>
      <c r="Q3" s="87"/>
      <c r="R3" s="87"/>
      <c r="S3" s="87"/>
      <c r="T3" s="87"/>
      <c r="U3" s="87"/>
      <c r="V3" s="87"/>
      <c r="W3" s="87"/>
    </row>
    <row r="4" spans="1:23" ht="21" x14ac:dyDescent="0.35">
      <c r="A4" s="88" t="s">
        <v>83</v>
      </c>
      <c r="B4" s="88"/>
      <c r="C4" s="88"/>
      <c r="D4" s="88"/>
      <c r="E4" s="88"/>
      <c r="F4" s="3"/>
      <c r="G4" s="4" t="s">
        <v>10</v>
      </c>
      <c r="H4" s="5"/>
      <c r="I4" s="6"/>
      <c r="K4" s="9" t="s">
        <v>11</v>
      </c>
      <c r="L4" s="9">
        <v>3</v>
      </c>
      <c r="N4" s="10">
        <v>3</v>
      </c>
      <c r="O4" s="87"/>
      <c r="P4" s="87"/>
      <c r="Q4" s="87"/>
      <c r="R4" s="87"/>
      <c r="S4" s="87"/>
      <c r="T4" s="87"/>
      <c r="U4" s="87"/>
      <c r="V4" s="87"/>
      <c r="W4" s="87"/>
    </row>
    <row r="5" spans="1:23" ht="21" x14ac:dyDescent="0.35">
      <c r="A5" s="69" t="s">
        <v>12</v>
      </c>
      <c r="B5" s="69"/>
      <c r="C5" s="69"/>
      <c r="D5" s="69"/>
      <c r="E5" s="69"/>
      <c r="F5" s="3"/>
      <c r="G5" s="4" t="s">
        <v>13</v>
      </c>
      <c r="H5" s="12">
        <v>81.99</v>
      </c>
      <c r="I5" s="6"/>
      <c r="K5" s="13" t="s">
        <v>14</v>
      </c>
      <c r="L5" s="13">
        <v>2</v>
      </c>
      <c r="N5" s="14">
        <v>2</v>
      </c>
      <c r="O5" s="87"/>
      <c r="P5" s="87"/>
      <c r="Q5" s="87"/>
      <c r="R5" s="87"/>
      <c r="S5" s="87"/>
      <c r="T5" s="87"/>
      <c r="U5" s="87"/>
      <c r="V5" s="87"/>
      <c r="W5" s="87"/>
    </row>
    <row r="6" spans="1:23" ht="21" x14ac:dyDescent="0.35">
      <c r="B6" s="16" t="s">
        <v>15</v>
      </c>
      <c r="C6" s="17" t="s">
        <v>16</v>
      </c>
      <c r="D6" s="17" t="s">
        <v>17</v>
      </c>
      <c r="E6" s="17" t="s">
        <v>18</v>
      </c>
      <c r="F6" s="17" t="s">
        <v>17</v>
      </c>
      <c r="G6" s="4" t="s">
        <v>18</v>
      </c>
      <c r="H6" s="18">
        <v>68.322999999999993</v>
      </c>
      <c r="I6" s="6"/>
      <c r="K6" s="19" t="s">
        <v>19</v>
      </c>
      <c r="L6" s="19">
        <v>1</v>
      </c>
      <c r="N6" s="20">
        <v>1</v>
      </c>
      <c r="O6" s="87"/>
      <c r="P6" s="87"/>
      <c r="Q6" s="87"/>
      <c r="R6" s="87"/>
      <c r="S6" s="87"/>
      <c r="T6" s="87"/>
      <c r="U6" s="87"/>
      <c r="V6" s="87"/>
      <c r="W6" s="87"/>
    </row>
    <row r="7" spans="1:23" ht="58" x14ac:dyDescent="0.35">
      <c r="B7" s="21" t="s">
        <v>20</v>
      </c>
      <c r="C7" s="22" t="s">
        <v>21</v>
      </c>
      <c r="D7" s="22"/>
      <c r="E7" s="23" t="s">
        <v>21</v>
      </c>
      <c r="F7" s="23"/>
      <c r="G7" s="24" t="s">
        <v>22</v>
      </c>
      <c r="H7" s="25">
        <f>AVERAGE(H5:H6)</f>
        <v>75.156499999999994</v>
      </c>
      <c r="I7" s="26">
        <v>0.6</v>
      </c>
      <c r="K7" s="27" t="s">
        <v>23</v>
      </c>
      <c r="L7" s="27">
        <v>0</v>
      </c>
      <c r="N7" s="28"/>
      <c r="O7" s="87"/>
      <c r="P7" s="87"/>
      <c r="Q7" s="87"/>
      <c r="R7" s="87"/>
      <c r="S7" s="87"/>
      <c r="T7" s="87"/>
      <c r="U7" s="87"/>
      <c r="V7" s="87"/>
      <c r="W7" s="87"/>
    </row>
    <row r="8" spans="1:23" x14ac:dyDescent="0.35">
      <c r="B8" s="21" t="s">
        <v>24</v>
      </c>
      <c r="C8" s="23" t="s">
        <v>25</v>
      </c>
      <c r="D8" s="23"/>
      <c r="E8" s="23" t="s">
        <v>26</v>
      </c>
      <c r="F8" s="23"/>
      <c r="G8" s="24" t="s">
        <v>27</v>
      </c>
      <c r="H8" s="4" t="s">
        <v>28</v>
      </c>
      <c r="I8" s="6"/>
    </row>
    <row r="9" spans="1:23" x14ac:dyDescent="0.35">
      <c r="B9" s="21" t="s">
        <v>29</v>
      </c>
      <c r="C9" s="23" t="s">
        <v>30</v>
      </c>
      <c r="D9" s="23"/>
      <c r="E9" s="23" t="s">
        <v>30</v>
      </c>
      <c r="F9" s="29"/>
      <c r="H9" s="30"/>
      <c r="I9" s="30"/>
      <c r="W9" s="31"/>
    </row>
    <row r="10" spans="1:23" s="40" customFormat="1" ht="15.5" x14ac:dyDescent="0.35">
      <c r="A10" s="32"/>
      <c r="B10" s="21" t="s">
        <v>31</v>
      </c>
      <c r="C10" s="23">
        <v>50</v>
      </c>
      <c r="D10" s="33">
        <f>(0.55*50)</f>
        <v>27.500000000000004</v>
      </c>
      <c r="E10" s="34">
        <v>50</v>
      </c>
      <c r="F10" s="35">
        <f>0.55*50</f>
        <v>27.500000000000004</v>
      </c>
      <c r="G10" s="36"/>
      <c r="H10" s="37" t="s">
        <v>32</v>
      </c>
      <c r="I10" s="37" t="s">
        <v>33</v>
      </c>
      <c r="J10" s="38" t="s">
        <v>34</v>
      </c>
      <c r="K10" s="38" t="s">
        <v>35</v>
      </c>
      <c r="L10" s="38" t="s">
        <v>36</v>
      </c>
      <c r="M10" s="38" t="s">
        <v>37</v>
      </c>
      <c r="N10" s="38" t="s">
        <v>38</v>
      </c>
      <c r="O10" s="38" t="s">
        <v>39</v>
      </c>
      <c r="P10" s="38" t="s">
        <v>40</v>
      </c>
      <c r="Q10" s="38" t="s">
        <v>41</v>
      </c>
      <c r="R10" s="38" t="s">
        <v>42</v>
      </c>
      <c r="S10" s="38" t="s">
        <v>43</v>
      </c>
      <c r="T10" s="38" t="s">
        <v>45</v>
      </c>
      <c r="U10" s="38" t="s">
        <v>46</v>
      </c>
      <c r="V10" s="38" t="s">
        <v>47</v>
      </c>
      <c r="W10" s="38"/>
    </row>
    <row r="11" spans="1:23" ht="15.5" x14ac:dyDescent="0.35">
      <c r="A11" s="15">
        <v>1</v>
      </c>
      <c r="B11" s="41" t="s">
        <v>48</v>
      </c>
      <c r="C11" s="42">
        <v>34</v>
      </c>
      <c r="D11" s="43">
        <f>COUNTIF(C11:C55,"&gt;="&amp;D10)</f>
        <v>44</v>
      </c>
      <c r="E11" s="44">
        <v>34</v>
      </c>
      <c r="F11" s="45">
        <f>COUNTIF(E11:E55,"&gt;="&amp;F10)</f>
        <v>44</v>
      </c>
      <c r="G11" s="46" t="s">
        <v>49</v>
      </c>
      <c r="H11" s="47">
        <v>3</v>
      </c>
      <c r="I11" s="47">
        <v>3</v>
      </c>
      <c r="J11" s="47">
        <v>1</v>
      </c>
      <c r="K11" s="47">
        <v>3</v>
      </c>
      <c r="L11" s="47">
        <v>2</v>
      </c>
      <c r="M11" s="47">
        <v>1</v>
      </c>
      <c r="N11" s="47">
        <v>3</v>
      </c>
      <c r="O11" s="47">
        <v>1</v>
      </c>
      <c r="P11" s="47">
        <v>1</v>
      </c>
      <c r="Q11" s="47">
        <v>2</v>
      </c>
      <c r="R11" s="47">
        <v>2</v>
      </c>
      <c r="S11" s="47">
        <v>2</v>
      </c>
      <c r="T11" s="47">
        <v>2</v>
      </c>
      <c r="U11" s="47">
        <v>2</v>
      </c>
      <c r="V11" s="47">
        <v>1</v>
      </c>
      <c r="W11" s="47"/>
    </row>
    <row r="12" spans="1:23" ht="15.5" x14ac:dyDescent="0.35">
      <c r="A12" s="15">
        <v>2</v>
      </c>
      <c r="B12" s="41" t="s">
        <v>50</v>
      </c>
      <c r="C12" s="42">
        <v>42</v>
      </c>
      <c r="D12" s="48">
        <f>(132/161)*100</f>
        <v>81.987577639751549</v>
      </c>
      <c r="E12" s="44">
        <v>45</v>
      </c>
      <c r="F12" s="49">
        <f>(110/161)*100</f>
        <v>68.322981366459629</v>
      </c>
      <c r="G12" s="46" t="s">
        <v>51</v>
      </c>
      <c r="H12" s="47">
        <v>2</v>
      </c>
      <c r="I12" s="47">
        <v>2</v>
      </c>
      <c r="J12" s="47">
        <v>3</v>
      </c>
      <c r="K12" s="47">
        <v>2</v>
      </c>
      <c r="L12" s="47">
        <v>2</v>
      </c>
      <c r="M12" s="47">
        <v>1</v>
      </c>
      <c r="N12" s="47">
        <v>2</v>
      </c>
      <c r="O12" s="47">
        <v>1</v>
      </c>
      <c r="P12" s="47"/>
      <c r="Q12" s="47">
        <v>1</v>
      </c>
      <c r="R12" s="47"/>
      <c r="S12" s="47">
        <v>2</v>
      </c>
      <c r="T12" s="47">
        <v>2</v>
      </c>
      <c r="U12" s="47">
        <v>2</v>
      </c>
      <c r="V12" s="47">
        <v>1</v>
      </c>
      <c r="W12" s="47"/>
    </row>
    <row r="13" spans="1:23" ht="15.5" x14ac:dyDescent="0.35">
      <c r="A13" s="15">
        <v>3</v>
      </c>
      <c r="B13" s="41" t="s">
        <v>52</v>
      </c>
      <c r="C13" s="42">
        <v>44</v>
      </c>
      <c r="D13" s="43"/>
      <c r="E13" s="44">
        <v>44</v>
      </c>
      <c r="F13" s="50"/>
      <c r="G13" s="46" t="s">
        <v>53</v>
      </c>
      <c r="H13" s="47">
        <v>3</v>
      </c>
      <c r="I13" s="47">
        <v>3</v>
      </c>
      <c r="J13" s="47">
        <v>2</v>
      </c>
      <c r="K13" s="47">
        <v>2</v>
      </c>
      <c r="L13" s="47">
        <v>2</v>
      </c>
      <c r="M13" s="47">
        <v>3</v>
      </c>
      <c r="N13" s="47">
        <v>2</v>
      </c>
      <c r="O13" s="47">
        <v>2</v>
      </c>
      <c r="P13" s="47">
        <v>1</v>
      </c>
      <c r="Q13" s="47">
        <v>3</v>
      </c>
      <c r="R13" s="47">
        <v>1</v>
      </c>
      <c r="S13" s="47">
        <v>3</v>
      </c>
      <c r="T13" s="47">
        <v>3</v>
      </c>
      <c r="U13" s="47">
        <v>1</v>
      </c>
      <c r="V13" s="47">
        <v>2</v>
      </c>
      <c r="W13" s="47"/>
    </row>
    <row r="14" spans="1:23" ht="15.5" x14ac:dyDescent="0.35">
      <c r="A14" s="15">
        <v>4</v>
      </c>
      <c r="B14" s="41" t="s">
        <v>54</v>
      </c>
      <c r="C14" s="42">
        <v>35</v>
      </c>
      <c r="D14" s="43"/>
      <c r="E14" s="44">
        <v>40</v>
      </c>
      <c r="F14" s="50"/>
      <c r="G14" s="51" t="s">
        <v>55</v>
      </c>
      <c r="H14" s="52">
        <f>AVERAGE(H11:H13)</f>
        <v>2.6666666666666665</v>
      </c>
      <c r="I14" s="52">
        <f t="shared" ref="I14:V14" si="0">AVERAGE(I11:I13)</f>
        <v>2.6666666666666665</v>
      </c>
      <c r="J14" s="52">
        <f t="shared" si="0"/>
        <v>2</v>
      </c>
      <c r="K14" s="52">
        <f t="shared" si="0"/>
        <v>2.3333333333333335</v>
      </c>
      <c r="L14" s="52">
        <f t="shared" si="0"/>
        <v>2</v>
      </c>
      <c r="M14" s="52">
        <f t="shared" si="0"/>
        <v>1.6666666666666667</v>
      </c>
      <c r="N14" s="52">
        <f t="shared" si="0"/>
        <v>2.3333333333333335</v>
      </c>
      <c r="O14" s="52">
        <f t="shared" si="0"/>
        <v>1.3333333333333333</v>
      </c>
      <c r="P14" s="52">
        <f t="shared" si="0"/>
        <v>1</v>
      </c>
      <c r="Q14" s="52">
        <f t="shared" si="0"/>
        <v>2</v>
      </c>
      <c r="R14" s="52">
        <f t="shared" si="0"/>
        <v>1.5</v>
      </c>
      <c r="S14" s="52">
        <f t="shared" si="0"/>
        <v>2.3333333333333335</v>
      </c>
      <c r="T14" s="52">
        <f t="shared" si="0"/>
        <v>2.3333333333333335</v>
      </c>
      <c r="U14" s="52">
        <f t="shared" si="0"/>
        <v>1.6666666666666667</v>
      </c>
      <c r="V14" s="52">
        <f t="shared" si="0"/>
        <v>1.3333333333333333</v>
      </c>
      <c r="W14" s="52"/>
    </row>
    <row r="15" spans="1:23" ht="15.5" x14ac:dyDescent="0.35">
      <c r="A15" s="15">
        <v>5</v>
      </c>
      <c r="B15" s="41" t="s">
        <v>84</v>
      </c>
      <c r="C15" s="44">
        <v>42</v>
      </c>
      <c r="D15" s="43"/>
      <c r="E15" s="44">
        <v>48</v>
      </c>
      <c r="F15" s="50"/>
      <c r="G15" s="53" t="s">
        <v>57</v>
      </c>
      <c r="H15" s="54">
        <f>(75.16*H14)/100</f>
        <v>2.0042666666666666</v>
      </c>
      <c r="I15" s="54">
        <f t="shared" ref="I15:V15" si="1">(75.16*I14)/100</f>
        <v>2.0042666666666666</v>
      </c>
      <c r="J15" s="54">
        <f t="shared" si="1"/>
        <v>1.5031999999999999</v>
      </c>
      <c r="K15" s="54">
        <f t="shared" si="1"/>
        <v>1.7537333333333334</v>
      </c>
      <c r="L15" s="54">
        <f t="shared" si="1"/>
        <v>1.5031999999999999</v>
      </c>
      <c r="M15" s="54">
        <f t="shared" si="1"/>
        <v>1.2526666666666666</v>
      </c>
      <c r="N15" s="54">
        <f t="shared" si="1"/>
        <v>1.7537333333333334</v>
      </c>
      <c r="O15" s="54">
        <f t="shared" si="1"/>
        <v>1.0021333333333333</v>
      </c>
      <c r="P15" s="54">
        <f t="shared" si="1"/>
        <v>0.75159999999999993</v>
      </c>
      <c r="Q15" s="54">
        <f t="shared" si="1"/>
        <v>1.5031999999999999</v>
      </c>
      <c r="R15" s="54">
        <f t="shared" si="1"/>
        <v>1.1274</v>
      </c>
      <c r="S15" s="54">
        <f t="shared" si="1"/>
        <v>1.7537333333333334</v>
      </c>
      <c r="T15" s="54">
        <f t="shared" si="1"/>
        <v>1.7537333333333334</v>
      </c>
      <c r="U15" s="54">
        <f t="shared" si="1"/>
        <v>1.2526666666666666</v>
      </c>
      <c r="V15" s="54">
        <f t="shared" si="1"/>
        <v>1.0021333333333333</v>
      </c>
      <c r="W15" s="54"/>
    </row>
    <row r="16" spans="1:23" x14ac:dyDescent="0.35">
      <c r="A16" s="15">
        <v>6</v>
      </c>
      <c r="B16" s="41" t="s">
        <v>85</v>
      </c>
      <c r="C16" s="44">
        <v>40</v>
      </c>
      <c r="D16" s="43"/>
      <c r="E16" s="44">
        <v>42</v>
      </c>
      <c r="F16" s="50"/>
      <c r="G16" s="55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70"/>
      <c r="U16" s="70"/>
      <c r="V16" s="70"/>
    </row>
    <row r="17" spans="1:24" x14ac:dyDescent="0.35">
      <c r="A17" s="15">
        <v>7</v>
      </c>
      <c r="B17" s="41" t="s">
        <v>86</v>
      </c>
      <c r="C17" s="42">
        <v>34</v>
      </c>
      <c r="D17" s="43"/>
      <c r="E17" s="44">
        <v>34</v>
      </c>
      <c r="F17" s="43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</row>
    <row r="18" spans="1:24" x14ac:dyDescent="0.35">
      <c r="A18" s="15">
        <v>8</v>
      </c>
      <c r="B18" s="41" t="s">
        <v>87</v>
      </c>
      <c r="C18" s="42">
        <v>42</v>
      </c>
      <c r="D18" s="43"/>
      <c r="E18" s="44">
        <v>45</v>
      </c>
      <c r="F18" s="58"/>
      <c r="G18" s="32"/>
      <c r="H18" s="31"/>
      <c r="I18" s="31"/>
      <c r="J18" s="31"/>
      <c r="K18" s="31"/>
      <c r="L18" s="31"/>
      <c r="M18" s="31"/>
      <c r="N18" s="31"/>
      <c r="O18" s="31"/>
      <c r="P18" s="31"/>
      <c r="Q18" s="57"/>
      <c r="R18" s="57"/>
      <c r="S18" s="57"/>
      <c r="T18" s="57"/>
      <c r="U18" s="57"/>
      <c r="V18" s="57"/>
      <c r="W18" s="57"/>
    </row>
    <row r="19" spans="1:24" x14ac:dyDescent="0.35">
      <c r="A19" s="15">
        <v>9</v>
      </c>
      <c r="B19" s="41" t="s">
        <v>88</v>
      </c>
      <c r="C19" s="42">
        <v>44</v>
      </c>
      <c r="D19" s="43"/>
      <c r="E19" s="44">
        <v>44</v>
      </c>
      <c r="F19" s="58"/>
      <c r="G19" s="32"/>
      <c r="H19" s="31"/>
      <c r="I19" s="31"/>
      <c r="J19" s="31"/>
      <c r="K19" s="40"/>
      <c r="L19" s="40"/>
      <c r="M19" s="40"/>
      <c r="N19" s="40"/>
      <c r="O19" s="40"/>
      <c r="P19" s="40"/>
      <c r="W19" s="57"/>
    </row>
    <row r="20" spans="1:24" x14ac:dyDescent="0.35">
      <c r="A20" s="15">
        <v>10</v>
      </c>
      <c r="B20" s="41" t="s">
        <v>89</v>
      </c>
      <c r="C20" s="42">
        <v>35</v>
      </c>
      <c r="D20" s="43"/>
      <c r="E20" s="44">
        <v>40</v>
      </c>
      <c r="F20" s="58"/>
      <c r="G20" s="32"/>
      <c r="H20" s="40"/>
      <c r="I20" s="59"/>
      <c r="J20" s="60"/>
      <c r="K20" s="60"/>
      <c r="L20" s="40"/>
      <c r="M20" s="40"/>
      <c r="N20" s="40"/>
      <c r="O20" s="40"/>
      <c r="P20" s="40"/>
    </row>
    <row r="21" spans="1:24" x14ac:dyDescent="0.35">
      <c r="A21" s="15">
        <v>11</v>
      </c>
      <c r="B21" s="41" t="s">
        <v>90</v>
      </c>
      <c r="C21" s="42">
        <v>34</v>
      </c>
      <c r="D21" s="43"/>
      <c r="E21" s="44">
        <v>34</v>
      </c>
      <c r="F21" s="58"/>
      <c r="H21" s="68"/>
      <c r="I21" s="89"/>
      <c r="J21" s="89"/>
      <c r="M21" s="30"/>
      <c r="N21" s="30"/>
      <c r="O21" s="30"/>
      <c r="P21" s="30"/>
      <c r="Q21" s="30"/>
    </row>
    <row r="22" spans="1:24" x14ac:dyDescent="0.35">
      <c r="A22" s="15">
        <v>12</v>
      </c>
      <c r="B22" s="41" t="s">
        <v>91</v>
      </c>
      <c r="C22" s="42">
        <v>42</v>
      </c>
      <c r="D22" s="43"/>
      <c r="E22" s="44">
        <v>45</v>
      </c>
      <c r="F22" s="58"/>
      <c r="H22" s="62"/>
      <c r="I22" s="63"/>
      <c r="J22" s="63"/>
      <c r="M22" s="30"/>
      <c r="N22" s="30"/>
      <c r="O22" s="30"/>
      <c r="P22" s="30"/>
      <c r="Q22" s="30"/>
    </row>
    <row r="23" spans="1:24" x14ac:dyDescent="0.35">
      <c r="A23" s="15">
        <v>13</v>
      </c>
      <c r="B23" s="41" t="s">
        <v>92</v>
      </c>
      <c r="C23" s="42">
        <v>44</v>
      </c>
      <c r="D23" s="43"/>
      <c r="E23" s="44">
        <v>44</v>
      </c>
      <c r="F23" s="58"/>
      <c r="H23" s="64"/>
      <c r="I23" s="31"/>
      <c r="J23" s="31"/>
      <c r="K23" s="31"/>
      <c r="L23" s="31"/>
      <c r="M23" s="31"/>
      <c r="N23" s="60"/>
      <c r="O23" s="60"/>
      <c r="P23" s="60"/>
      <c r="Q23" s="60"/>
      <c r="R23" s="60"/>
      <c r="S23" s="31"/>
      <c r="T23" s="31"/>
      <c r="U23" s="31"/>
      <c r="V23" s="31"/>
      <c r="W23" s="31"/>
      <c r="X23" s="31"/>
    </row>
    <row r="24" spans="1:24" x14ac:dyDescent="0.35">
      <c r="A24" s="15">
        <v>14</v>
      </c>
      <c r="B24" s="41" t="s">
        <v>93</v>
      </c>
      <c r="C24" s="42">
        <v>35</v>
      </c>
      <c r="D24" s="43"/>
      <c r="E24" s="44">
        <v>40</v>
      </c>
      <c r="F24" s="58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31"/>
      <c r="X24" s="31"/>
    </row>
    <row r="25" spans="1:24" ht="15.5" x14ac:dyDescent="0.35">
      <c r="A25" s="15">
        <v>15</v>
      </c>
      <c r="B25" s="41" t="s">
        <v>94</v>
      </c>
      <c r="C25" s="42">
        <v>44</v>
      </c>
      <c r="D25" s="71"/>
      <c r="E25" s="44">
        <v>44</v>
      </c>
      <c r="F25" s="72"/>
      <c r="G25" s="65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31"/>
      <c r="X25" s="31"/>
    </row>
    <row r="26" spans="1:24" ht="15.5" x14ac:dyDescent="0.35">
      <c r="A26" s="15">
        <v>16</v>
      </c>
      <c r="B26" s="41" t="s">
        <v>95</v>
      </c>
      <c r="C26" s="42">
        <v>35</v>
      </c>
      <c r="D26" s="43"/>
      <c r="E26" s="44">
        <v>40</v>
      </c>
      <c r="F26" s="58"/>
      <c r="G26" s="65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31"/>
      <c r="X26" s="31"/>
    </row>
    <row r="27" spans="1:24" ht="15.5" x14ac:dyDescent="0.35">
      <c r="A27" s="15">
        <v>17</v>
      </c>
      <c r="B27" s="41" t="s">
        <v>96</v>
      </c>
      <c r="C27" s="42">
        <v>34</v>
      </c>
      <c r="D27" s="71"/>
      <c r="E27" s="44">
        <v>34</v>
      </c>
      <c r="F27" s="72"/>
      <c r="G27" s="66"/>
      <c r="H27"/>
      <c r="I27"/>
      <c r="W27" s="67"/>
    </row>
    <row r="28" spans="1:24" ht="15.5" x14ac:dyDescent="0.35">
      <c r="A28" s="15">
        <v>18</v>
      </c>
      <c r="B28" s="41" t="s">
        <v>97</v>
      </c>
      <c r="C28" s="42">
        <v>42</v>
      </c>
      <c r="D28" s="43"/>
      <c r="E28" s="44">
        <v>45</v>
      </c>
      <c r="F28" s="58"/>
      <c r="G28" s="66"/>
      <c r="H28"/>
      <c r="I28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</row>
    <row r="29" spans="1:24" x14ac:dyDescent="0.35">
      <c r="A29" s="15">
        <v>19</v>
      </c>
      <c r="B29" s="41" t="s">
        <v>98</v>
      </c>
      <c r="C29" s="42">
        <v>46.5</v>
      </c>
      <c r="D29" s="71"/>
      <c r="E29" s="44">
        <v>46.5</v>
      </c>
      <c r="F29" s="72"/>
      <c r="G29" s="66"/>
      <c r="H29"/>
      <c r="I29"/>
    </row>
    <row r="30" spans="1:24" x14ac:dyDescent="0.35">
      <c r="A30" s="15">
        <v>20</v>
      </c>
      <c r="B30" s="41" t="s">
        <v>99</v>
      </c>
      <c r="C30" s="42">
        <v>41</v>
      </c>
      <c r="D30" s="43"/>
      <c r="E30" s="44">
        <v>41</v>
      </c>
      <c r="F30" s="58"/>
      <c r="G30" s="66"/>
      <c r="H30"/>
      <c r="I30"/>
    </row>
    <row r="31" spans="1:24" x14ac:dyDescent="0.35">
      <c r="A31" s="15">
        <v>21</v>
      </c>
      <c r="B31" s="41" t="s">
        <v>100</v>
      </c>
      <c r="C31" s="44">
        <v>39</v>
      </c>
      <c r="D31" s="71"/>
      <c r="E31" s="44">
        <v>39</v>
      </c>
      <c r="F31" s="72"/>
      <c r="G31" s="66"/>
      <c r="H31"/>
      <c r="I31"/>
    </row>
    <row r="32" spans="1:24" x14ac:dyDescent="0.35">
      <c r="A32" s="15">
        <v>22</v>
      </c>
      <c r="B32" s="41" t="s">
        <v>101</v>
      </c>
      <c r="C32" s="44">
        <v>31</v>
      </c>
      <c r="D32" s="43"/>
      <c r="E32" s="44">
        <v>31</v>
      </c>
      <c r="F32" s="58"/>
      <c r="G32" s="66"/>
      <c r="H32"/>
      <c r="I32"/>
    </row>
    <row r="33" spans="1:23" s="67" customFormat="1" ht="15.5" x14ac:dyDescent="0.35">
      <c r="A33" s="15">
        <v>23</v>
      </c>
      <c r="B33" s="41" t="s">
        <v>102</v>
      </c>
      <c r="C33" s="42">
        <v>33</v>
      </c>
      <c r="D33" s="71"/>
      <c r="E33" s="44">
        <v>33</v>
      </c>
      <c r="F33" s="72"/>
      <c r="G33" s="66"/>
      <c r="H33"/>
      <c r="I33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ht="15.5" x14ac:dyDescent="0.35">
      <c r="A34" s="15">
        <v>24</v>
      </c>
      <c r="B34" s="41" t="s">
        <v>56</v>
      </c>
      <c r="C34" s="42">
        <v>45.5</v>
      </c>
      <c r="D34" s="43"/>
      <c r="E34" s="44">
        <v>45.5</v>
      </c>
      <c r="F34" s="58"/>
      <c r="G34" s="66"/>
      <c r="H34"/>
      <c r="I34"/>
      <c r="W34" s="67"/>
    </row>
    <row r="35" spans="1:23" ht="15.5" x14ac:dyDescent="0.35">
      <c r="A35" s="15">
        <v>25</v>
      </c>
      <c r="B35" s="41" t="s">
        <v>58</v>
      </c>
      <c r="C35" s="42">
        <v>47</v>
      </c>
      <c r="D35" s="71"/>
      <c r="E35" s="44">
        <v>47</v>
      </c>
      <c r="F35" s="72"/>
      <c r="G35" s="66"/>
      <c r="H35"/>
      <c r="I35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</row>
    <row r="36" spans="1:23" x14ac:dyDescent="0.35">
      <c r="A36" s="15">
        <v>26</v>
      </c>
      <c r="B36" s="41" t="s">
        <v>103</v>
      </c>
      <c r="C36" s="42">
        <v>39</v>
      </c>
      <c r="D36" s="43"/>
      <c r="E36" s="44">
        <v>39</v>
      </c>
      <c r="F36" s="58"/>
      <c r="G36" s="66"/>
      <c r="H36"/>
      <c r="I36"/>
    </row>
    <row r="37" spans="1:23" x14ac:dyDescent="0.35">
      <c r="A37" s="15">
        <v>27</v>
      </c>
      <c r="B37" s="41" t="s">
        <v>104</v>
      </c>
      <c r="C37" s="42">
        <v>45</v>
      </c>
      <c r="D37" s="71"/>
      <c r="E37" s="44">
        <v>45</v>
      </c>
      <c r="F37" s="72"/>
      <c r="G37" s="66"/>
      <c r="H37"/>
      <c r="I37"/>
    </row>
    <row r="38" spans="1:23" x14ac:dyDescent="0.35">
      <c r="A38" s="15">
        <v>28</v>
      </c>
      <c r="B38" s="41" t="s">
        <v>105</v>
      </c>
      <c r="C38" s="42">
        <v>34</v>
      </c>
      <c r="D38" s="43"/>
      <c r="E38" s="44">
        <v>34</v>
      </c>
      <c r="F38" s="58"/>
      <c r="G38" s="66"/>
      <c r="H38"/>
      <c r="I38"/>
    </row>
    <row r="39" spans="1:23" x14ac:dyDescent="0.35">
      <c r="A39" s="15">
        <v>29</v>
      </c>
      <c r="B39" s="41" t="s">
        <v>106</v>
      </c>
      <c r="C39" s="42">
        <v>38</v>
      </c>
      <c r="D39" s="71"/>
      <c r="E39" s="44">
        <v>38</v>
      </c>
      <c r="F39" s="72"/>
      <c r="G39" s="66"/>
      <c r="H39"/>
      <c r="I39"/>
    </row>
    <row r="40" spans="1:23" x14ac:dyDescent="0.35">
      <c r="A40" s="15">
        <v>30</v>
      </c>
      <c r="B40" s="41" t="s">
        <v>107</v>
      </c>
      <c r="C40" s="42">
        <v>37.5</v>
      </c>
      <c r="D40" s="43"/>
      <c r="E40" s="44">
        <v>37.5</v>
      </c>
      <c r="F40" s="58"/>
      <c r="G40" s="66"/>
      <c r="H40"/>
      <c r="I40"/>
    </row>
    <row r="41" spans="1:23" s="67" customFormat="1" ht="15.5" x14ac:dyDescent="0.35">
      <c r="A41" s="15">
        <v>31</v>
      </c>
      <c r="B41" s="41" t="s">
        <v>108</v>
      </c>
      <c r="C41" s="73">
        <v>32</v>
      </c>
      <c r="D41" s="71"/>
      <c r="E41" s="74">
        <v>32</v>
      </c>
      <c r="F41" s="72"/>
      <c r="G41" s="66"/>
      <c r="H41"/>
      <c r="I41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ht="15.5" x14ac:dyDescent="0.35">
      <c r="A42" s="15">
        <v>32</v>
      </c>
      <c r="B42" s="41" t="s">
        <v>109</v>
      </c>
      <c r="C42" s="73">
        <v>40</v>
      </c>
      <c r="D42" s="43"/>
      <c r="E42" s="74">
        <v>40</v>
      </c>
      <c r="F42" s="58"/>
      <c r="G42" s="66"/>
      <c r="H42"/>
      <c r="I42"/>
      <c r="W42" s="67"/>
    </row>
    <row r="43" spans="1:23" ht="15.5" x14ac:dyDescent="0.35">
      <c r="A43" s="15">
        <v>33</v>
      </c>
      <c r="B43" s="41" t="s">
        <v>110</v>
      </c>
      <c r="C43" s="73">
        <v>40</v>
      </c>
      <c r="D43" s="71"/>
      <c r="E43" s="74">
        <v>40</v>
      </c>
      <c r="F43" s="72"/>
      <c r="G43" s="66"/>
      <c r="H43"/>
      <c r="I43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</row>
    <row r="44" spans="1:23" x14ac:dyDescent="0.35">
      <c r="A44" s="15">
        <v>34</v>
      </c>
      <c r="B44" s="41" t="s">
        <v>111</v>
      </c>
      <c r="C44" s="73">
        <v>32</v>
      </c>
      <c r="D44" s="43"/>
      <c r="E44" s="74">
        <v>32</v>
      </c>
      <c r="F44" s="58"/>
      <c r="G44" s="66"/>
      <c r="H44"/>
      <c r="I44"/>
    </row>
    <row r="45" spans="1:23" x14ac:dyDescent="0.35">
      <c r="A45" s="15">
        <v>35</v>
      </c>
      <c r="B45" s="41" t="s">
        <v>112</v>
      </c>
      <c r="C45" s="73">
        <v>38.5</v>
      </c>
      <c r="D45" s="71"/>
      <c r="E45" s="74">
        <v>38.5</v>
      </c>
      <c r="F45" s="72"/>
      <c r="G45" s="66"/>
      <c r="H45"/>
      <c r="I45"/>
    </row>
    <row r="46" spans="1:23" x14ac:dyDescent="0.35">
      <c r="A46" s="15">
        <v>36</v>
      </c>
      <c r="B46" s="41" t="s">
        <v>113</v>
      </c>
      <c r="C46" s="73">
        <v>40.5</v>
      </c>
      <c r="D46" s="43"/>
      <c r="E46" s="74">
        <v>40.5</v>
      </c>
      <c r="F46" s="58"/>
      <c r="H46"/>
      <c r="I46"/>
    </row>
    <row r="47" spans="1:23" x14ac:dyDescent="0.35">
      <c r="A47" s="15">
        <v>37</v>
      </c>
      <c r="B47" s="41" t="s">
        <v>114</v>
      </c>
      <c r="C47" s="73">
        <v>40</v>
      </c>
      <c r="D47" s="71"/>
      <c r="E47" s="74">
        <v>40</v>
      </c>
      <c r="F47" s="72"/>
    </row>
    <row r="48" spans="1:23" x14ac:dyDescent="0.35">
      <c r="A48" s="15">
        <v>38</v>
      </c>
      <c r="B48" s="41" t="s">
        <v>115</v>
      </c>
      <c r="C48" s="73">
        <v>41</v>
      </c>
      <c r="D48" s="43"/>
      <c r="E48" s="74">
        <v>41</v>
      </c>
      <c r="F48" s="58"/>
    </row>
    <row r="49" spans="1:6" x14ac:dyDescent="0.35">
      <c r="A49" s="15">
        <v>39</v>
      </c>
      <c r="B49" s="41" t="s">
        <v>116</v>
      </c>
      <c r="C49" s="73">
        <v>30</v>
      </c>
      <c r="D49" s="71"/>
      <c r="E49" s="74">
        <v>30</v>
      </c>
      <c r="F49" s="72"/>
    </row>
    <row r="50" spans="1:6" x14ac:dyDescent="0.35">
      <c r="A50" s="15">
        <v>40</v>
      </c>
      <c r="B50" s="41" t="s">
        <v>117</v>
      </c>
      <c r="C50" s="73">
        <v>29.5</v>
      </c>
      <c r="D50" s="43"/>
      <c r="E50" s="74">
        <v>29.5</v>
      </c>
      <c r="F50" s="58"/>
    </row>
    <row r="51" spans="1:6" x14ac:dyDescent="0.35">
      <c r="A51" s="15">
        <v>41</v>
      </c>
      <c r="B51" s="41" t="s">
        <v>118</v>
      </c>
      <c r="C51" s="73">
        <v>40</v>
      </c>
      <c r="D51" s="71"/>
      <c r="E51" s="74">
        <v>40</v>
      </c>
      <c r="F51" s="72"/>
    </row>
    <row r="52" spans="1:6" x14ac:dyDescent="0.35">
      <c r="A52" s="15">
        <v>42</v>
      </c>
      <c r="B52" s="41" t="s">
        <v>119</v>
      </c>
      <c r="C52" s="73">
        <v>34</v>
      </c>
      <c r="D52" s="43"/>
      <c r="E52" s="74">
        <v>34</v>
      </c>
      <c r="F52" s="58"/>
    </row>
    <row r="53" spans="1:6" x14ac:dyDescent="0.35">
      <c r="A53" s="15">
        <v>43</v>
      </c>
      <c r="B53" s="41" t="s">
        <v>120</v>
      </c>
      <c r="C53" s="73">
        <v>33.5</v>
      </c>
      <c r="D53" s="71"/>
      <c r="E53" s="74">
        <v>33.5</v>
      </c>
      <c r="F53" s="72"/>
    </row>
    <row r="54" spans="1:6" x14ac:dyDescent="0.35">
      <c r="A54" s="15">
        <v>44</v>
      </c>
      <c r="B54" s="41" t="s">
        <v>121</v>
      </c>
      <c r="C54" s="73">
        <v>44</v>
      </c>
      <c r="D54" s="43"/>
      <c r="E54" s="74">
        <v>44</v>
      </c>
      <c r="F54" s="58"/>
    </row>
    <row r="55" spans="1:6" x14ac:dyDescent="0.35">
      <c r="A55" s="15">
        <v>45</v>
      </c>
      <c r="B55" s="41" t="s">
        <v>122</v>
      </c>
      <c r="C55" s="73">
        <v>23.5</v>
      </c>
      <c r="D55" s="71"/>
      <c r="E55" s="74">
        <v>23.5</v>
      </c>
      <c r="F55" s="72"/>
    </row>
  </sheetData>
  <mergeCells count="7">
    <mergeCell ref="O3:W7"/>
    <mergeCell ref="A4:E4"/>
    <mergeCell ref="I21:J21"/>
    <mergeCell ref="A1:E1"/>
    <mergeCell ref="G1:M1"/>
    <mergeCell ref="A2:E2"/>
    <mergeCell ref="A3:E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5"/>
  <sheetViews>
    <sheetView topLeftCell="A7" workbookViewId="0">
      <selection activeCell="J25" sqref="J25"/>
    </sheetView>
  </sheetViews>
  <sheetFormatPr defaultColWidth="9.1796875" defaultRowHeight="14.5" x14ac:dyDescent="0.35"/>
  <cols>
    <col min="1" max="7" width="9.1796875" style="15"/>
    <col min="8" max="16384" width="9.1796875" style="2"/>
  </cols>
  <sheetData>
    <row r="1" spans="1:23" x14ac:dyDescent="0.35">
      <c r="A1" s="90" t="s">
        <v>0</v>
      </c>
      <c r="B1" s="91"/>
      <c r="C1" s="91"/>
      <c r="D1" s="91"/>
      <c r="E1" s="92"/>
      <c r="F1" s="1"/>
      <c r="G1" s="93"/>
      <c r="H1" s="93"/>
      <c r="I1" s="93"/>
      <c r="J1" s="93"/>
      <c r="K1" s="93"/>
      <c r="L1" s="93"/>
      <c r="M1" s="93"/>
    </row>
    <row r="2" spans="1:23" x14ac:dyDescent="0.35">
      <c r="A2" s="88" t="s">
        <v>1</v>
      </c>
      <c r="B2" s="88"/>
      <c r="C2" s="88"/>
      <c r="D2" s="88"/>
      <c r="E2" s="88"/>
      <c r="F2" s="3"/>
      <c r="G2" s="4" t="s">
        <v>2</v>
      </c>
      <c r="H2" s="5"/>
      <c r="I2" s="6"/>
    </row>
    <row r="3" spans="1:23" ht="75" customHeight="1" x14ac:dyDescent="0.35">
      <c r="A3" s="88" t="s">
        <v>169</v>
      </c>
      <c r="B3" s="88"/>
      <c r="C3" s="88"/>
      <c r="D3" s="88"/>
      <c r="E3" s="88"/>
      <c r="F3" s="3"/>
      <c r="G3" s="4" t="s">
        <v>3</v>
      </c>
      <c r="H3" s="5"/>
      <c r="I3" s="7" t="s">
        <v>4</v>
      </c>
      <c r="K3" s="8" t="s">
        <v>5</v>
      </c>
      <c r="L3" s="8" t="s">
        <v>6</v>
      </c>
      <c r="N3" s="8" t="s">
        <v>7</v>
      </c>
      <c r="O3" s="87" t="s">
        <v>8</v>
      </c>
      <c r="P3" s="87"/>
      <c r="Q3" s="87"/>
      <c r="R3" s="87"/>
      <c r="S3" s="87"/>
      <c r="T3" s="87"/>
      <c r="U3" s="87"/>
      <c r="V3" s="87"/>
      <c r="W3" s="87"/>
    </row>
    <row r="4" spans="1:23" ht="21" x14ac:dyDescent="0.35">
      <c r="A4" s="88" t="s">
        <v>123</v>
      </c>
      <c r="B4" s="88"/>
      <c r="C4" s="88"/>
      <c r="D4" s="88"/>
      <c r="E4" s="88"/>
      <c r="F4" s="3"/>
      <c r="G4" s="4" t="s">
        <v>10</v>
      </c>
      <c r="H4" s="5"/>
      <c r="I4" s="6"/>
      <c r="K4" s="9" t="s">
        <v>11</v>
      </c>
      <c r="L4" s="9">
        <v>3</v>
      </c>
      <c r="N4" s="10">
        <v>3</v>
      </c>
      <c r="O4" s="87"/>
      <c r="P4" s="87"/>
      <c r="Q4" s="87"/>
      <c r="R4" s="87"/>
      <c r="S4" s="87"/>
      <c r="T4" s="87"/>
      <c r="U4" s="87"/>
      <c r="V4" s="87"/>
      <c r="W4" s="87"/>
    </row>
    <row r="5" spans="1:23" ht="21" x14ac:dyDescent="0.35">
      <c r="A5" s="69" t="s">
        <v>12</v>
      </c>
      <c r="B5" s="69"/>
      <c r="C5" s="69"/>
      <c r="D5" s="69"/>
      <c r="E5" s="69"/>
      <c r="F5" s="3"/>
      <c r="G5" s="4" t="s">
        <v>13</v>
      </c>
      <c r="H5" s="12">
        <v>100</v>
      </c>
      <c r="I5" s="6"/>
      <c r="K5" s="13" t="s">
        <v>14</v>
      </c>
      <c r="L5" s="13">
        <v>2</v>
      </c>
      <c r="N5" s="14">
        <v>2</v>
      </c>
      <c r="O5" s="87"/>
      <c r="P5" s="87"/>
      <c r="Q5" s="87"/>
      <c r="R5" s="87"/>
      <c r="S5" s="87"/>
      <c r="T5" s="87"/>
      <c r="U5" s="87"/>
      <c r="V5" s="87"/>
      <c r="W5" s="87"/>
    </row>
    <row r="6" spans="1:23" ht="21" x14ac:dyDescent="0.35">
      <c r="B6" s="16" t="s">
        <v>15</v>
      </c>
      <c r="C6" s="17" t="s">
        <v>16</v>
      </c>
      <c r="D6" s="17" t="s">
        <v>17</v>
      </c>
      <c r="E6" s="17" t="s">
        <v>18</v>
      </c>
      <c r="F6" s="17" t="s">
        <v>17</v>
      </c>
      <c r="G6" s="4" t="s">
        <v>18</v>
      </c>
      <c r="H6" s="18">
        <v>50</v>
      </c>
      <c r="I6" s="6"/>
      <c r="K6" s="19" t="s">
        <v>19</v>
      </c>
      <c r="L6" s="19">
        <v>1</v>
      </c>
      <c r="N6" s="20">
        <v>1</v>
      </c>
      <c r="O6" s="87"/>
      <c r="P6" s="87"/>
      <c r="Q6" s="87"/>
      <c r="R6" s="87"/>
      <c r="S6" s="87"/>
      <c r="T6" s="87"/>
      <c r="U6" s="87"/>
      <c r="V6" s="87"/>
      <c r="W6" s="87"/>
    </row>
    <row r="7" spans="1:23" ht="58" x14ac:dyDescent="0.35">
      <c r="B7" s="21" t="s">
        <v>20</v>
      </c>
      <c r="C7" s="22" t="s">
        <v>21</v>
      </c>
      <c r="D7" s="22"/>
      <c r="E7" s="23" t="s">
        <v>21</v>
      </c>
      <c r="F7" s="23"/>
      <c r="G7" s="24" t="s">
        <v>22</v>
      </c>
      <c r="H7" s="25">
        <f>AVERAGE(H5:H6)</f>
        <v>75</v>
      </c>
      <c r="I7" s="26">
        <v>0.6</v>
      </c>
      <c r="K7" s="27" t="s">
        <v>23</v>
      </c>
      <c r="L7" s="27">
        <v>0</v>
      </c>
      <c r="N7" s="28"/>
      <c r="O7" s="87"/>
      <c r="P7" s="87"/>
      <c r="Q7" s="87"/>
      <c r="R7" s="87"/>
      <c r="S7" s="87"/>
      <c r="T7" s="87"/>
      <c r="U7" s="87"/>
      <c r="V7" s="87"/>
      <c r="W7" s="87"/>
    </row>
    <row r="8" spans="1:23" x14ac:dyDescent="0.35">
      <c r="B8" s="21" t="s">
        <v>24</v>
      </c>
      <c r="C8" s="23" t="s">
        <v>25</v>
      </c>
      <c r="D8" s="23"/>
      <c r="E8" s="23" t="s">
        <v>26</v>
      </c>
      <c r="F8" s="23"/>
      <c r="G8" s="24" t="s">
        <v>27</v>
      </c>
      <c r="H8" s="4" t="s">
        <v>28</v>
      </c>
      <c r="I8" s="6"/>
    </row>
    <row r="9" spans="1:23" x14ac:dyDescent="0.35">
      <c r="B9" s="21" t="s">
        <v>29</v>
      </c>
      <c r="C9" s="23" t="s">
        <v>30</v>
      </c>
      <c r="D9" s="23"/>
      <c r="E9" s="23" t="s">
        <v>30</v>
      </c>
      <c r="F9" s="29"/>
      <c r="H9" s="30"/>
      <c r="I9" s="30"/>
      <c r="W9" s="31"/>
    </row>
    <row r="10" spans="1:23" s="40" customFormat="1" ht="15.5" x14ac:dyDescent="0.35">
      <c r="A10" s="32"/>
      <c r="B10" s="21" t="s">
        <v>31</v>
      </c>
      <c r="C10" s="23">
        <v>50</v>
      </c>
      <c r="D10" s="33">
        <f>(0.55*50)</f>
        <v>27.500000000000004</v>
      </c>
      <c r="E10" s="34">
        <v>50</v>
      </c>
      <c r="F10" s="35">
        <f>0.55*50</f>
        <v>27.500000000000004</v>
      </c>
      <c r="G10" s="36"/>
      <c r="H10" s="37" t="s">
        <v>32</v>
      </c>
      <c r="I10" s="37" t="s">
        <v>33</v>
      </c>
      <c r="J10" s="38" t="s">
        <v>34</v>
      </c>
      <c r="K10" s="38" t="s">
        <v>35</v>
      </c>
      <c r="L10" s="38" t="s">
        <v>36</v>
      </c>
      <c r="M10" s="38" t="s">
        <v>37</v>
      </c>
      <c r="N10" s="38" t="s">
        <v>38</v>
      </c>
      <c r="O10" s="38" t="s">
        <v>39</v>
      </c>
      <c r="P10" s="38" t="s">
        <v>40</v>
      </c>
      <c r="Q10" s="38" t="s">
        <v>41</v>
      </c>
      <c r="R10" s="38" t="s">
        <v>42</v>
      </c>
      <c r="S10" s="38" t="s">
        <v>43</v>
      </c>
      <c r="T10" s="39" t="s">
        <v>44</v>
      </c>
      <c r="U10" s="38" t="s">
        <v>45</v>
      </c>
      <c r="V10" s="38" t="s">
        <v>46</v>
      </c>
      <c r="W10" s="38" t="s">
        <v>47</v>
      </c>
    </row>
    <row r="11" spans="1:23" ht="15.5" x14ac:dyDescent="0.35">
      <c r="A11" s="15">
        <v>1</v>
      </c>
      <c r="B11" s="41" t="s">
        <v>56</v>
      </c>
      <c r="C11" s="75">
        <v>43.75</v>
      </c>
      <c r="D11" s="43">
        <f>COUNTIF(C11:C25,"&gt;="&amp;D10)</f>
        <v>15</v>
      </c>
      <c r="E11" s="75">
        <v>39.159999999999997</v>
      </c>
      <c r="F11" s="45">
        <f>COUNTIF(E11:E25,"&gt;="&amp;F10)</f>
        <v>8</v>
      </c>
      <c r="G11" s="46" t="s">
        <v>49</v>
      </c>
      <c r="H11" s="47">
        <v>1</v>
      </c>
      <c r="I11" s="47">
        <v>1</v>
      </c>
      <c r="J11" s="47"/>
      <c r="K11" s="47">
        <v>1</v>
      </c>
      <c r="L11" s="47">
        <v>1</v>
      </c>
      <c r="M11" s="47"/>
      <c r="N11" s="47"/>
      <c r="O11" s="47">
        <v>1</v>
      </c>
      <c r="P11" s="47"/>
      <c r="Q11" s="47">
        <v>1</v>
      </c>
      <c r="R11" s="47"/>
      <c r="S11" s="47">
        <v>2</v>
      </c>
      <c r="T11" s="47">
        <v>1</v>
      </c>
      <c r="U11" s="47">
        <v>2</v>
      </c>
      <c r="V11" s="47"/>
      <c r="W11" s="47">
        <v>1</v>
      </c>
    </row>
    <row r="12" spans="1:23" ht="15.5" x14ac:dyDescent="0.35">
      <c r="A12" s="15">
        <v>2</v>
      </c>
      <c r="B12" s="41">
        <v>180704110003</v>
      </c>
      <c r="C12" s="75">
        <v>37.5</v>
      </c>
      <c r="D12" s="48">
        <f>(16/16)*100</f>
        <v>100</v>
      </c>
      <c r="E12" s="75">
        <v>17.5</v>
      </c>
      <c r="F12" s="49">
        <f>(8/16)*100</f>
        <v>50</v>
      </c>
      <c r="G12" s="46" t="s">
        <v>51</v>
      </c>
      <c r="H12" s="47">
        <v>3</v>
      </c>
      <c r="I12" s="47">
        <v>2</v>
      </c>
      <c r="J12" s="47">
        <v>1</v>
      </c>
      <c r="K12" s="47">
        <v>2</v>
      </c>
      <c r="L12" s="47">
        <v>2</v>
      </c>
      <c r="M12" s="47">
        <v>2</v>
      </c>
      <c r="N12" s="47">
        <v>2</v>
      </c>
      <c r="O12" s="47">
        <v>1</v>
      </c>
      <c r="P12" s="47">
        <v>1</v>
      </c>
      <c r="Q12" s="47">
        <v>1</v>
      </c>
      <c r="R12" s="47">
        <v>1</v>
      </c>
      <c r="S12" s="47">
        <v>1</v>
      </c>
      <c r="T12" s="47">
        <v>2</v>
      </c>
      <c r="U12" s="47">
        <v>2</v>
      </c>
      <c r="V12" s="47">
        <v>1</v>
      </c>
      <c r="W12" s="47">
        <v>1</v>
      </c>
    </row>
    <row r="13" spans="1:23" ht="15.5" x14ac:dyDescent="0.35">
      <c r="A13" s="15">
        <v>3</v>
      </c>
      <c r="B13" s="41" t="s">
        <v>59</v>
      </c>
      <c r="C13" s="75">
        <v>41.25</v>
      </c>
      <c r="D13" s="43"/>
      <c r="E13" s="75">
        <v>35.833333333333336</v>
      </c>
      <c r="F13" s="50"/>
      <c r="G13" s="46" t="s">
        <v>53</v>
      </c>
      <c r="H13" s="47">
        <v>3</v>
      </c>
      <c r="I13" s="47">
        <v>3</v>
      </c>
      <c r="J13" s="47">
        <v>2</v>
      </c>
      <c r="K13" s="47">
        <v>3</v>
      </c>
      <c r="L13" s="47">
        <v>3</v>
      </c>
      <c r="M13" s="47">
        <v>2</v>
      </c>
      <c r="N13" s="47">
        <v>3</v>
      </c>
      <c r="O13" s="47">
        <v>1</v>
      </c>
      <c r="P13" s="47">
        <v>1</v>
      </c>
      <c r="Q13" s="47">
        <v>3</v>
      </c>
      <c r="R13" s="47">
        <v>1</v>
      </c>
      <c r="S13" s="47">
        <v>3</v>
      </c>
      <c r="T13" s="47">
        <v>3</v>
      </c>
      <c r="U13" s="47">
        <v>3</v>
      </c>
      <c r="V13" s="47">
        <v>1</v>
      </c>
      <c r="W13" s="47">
        <v>2</v>
      </c>
    </row>
    <row r="14" spans="1:23" ht="15.5" x14ac:dyDescent="0.35">
      <c r="A14" s="15">
        <v>4</v>
      </c>
      <c r="B14" s="41" t="s">
        <v>60</v>
      </c>
      <c r="C14" s="75">
        <v>42.5</v>
      </c>
      <c r="D14" s="43"/>
      <c r="E14" s="75">
        <v>20.833333333333336</v>
      </c>
      <c r="F14" s="50"/>
      <c r="G14" s="51" t="s">
        <v>55</v>
      </c>
      <c r="H14" s="52">
        <f>AVERAGE(H11:H13)</f>
        <v>2.3333333333333335</v>
      </c>
      <c r="I14" s="52">
        <f t="shared" ref="I14:W14" si="0">AVERAGE(I11:I13)</f>
        <v>2</v>
      </c>
      <c r="J14" s="52">
        <f t="shared" si="0"/>
        <v>1.5</v>
      </c>
      <c r="K14" s="52">
        <f t="shared" si="0"/>
        <v>2</v>
      </c>
      <c r="L14" s="52">
        <f t="shared" si="0"/>
        <v>2</v>
      </c>
      <c r="M14" s="52">
        <f t="shared" si="0"/>
        <v>2</v>
      </c>
      <c r="N14" s="52">
        <f t="shared" si="0"/>
        <v>2.5</v>
      </c>
      <c r="O14" s="52">
        <f t="shared" si="0"/>
        <v>1</v>
      </c>
      <c r="P14" s="52">
        <f t="shared" si="0"/>
        <v>1</v>
      </c>
      <c r="Q14" s="52">
        <f t="shared" si="0"/>
        <v>1.6666666666666667</v>
      </c>
      <c r="R14" s="52">
        <f t="shared" si="0"/>
        <v>1</v>
      </c>
      <c r="S14" s="52">
        <f t="shared" si="0"/>
        <v>2</v>
      </c>
      <c r="T14" s="52">
        <f t="shared" si="0"/>
        <v>2</v>
      </c>
      <c r="U14" s="52">
        <f t="shared" si="0"/>
        <v>2.3333333333333335</v>
      </c>
      <c r="V14" s="52">
        <f t="shared" si="0"/>
        <v>1</v>
      </c>
      <c r="W14" s="52">
        <f t="shared" si="0"/>
        <v>1.3333333333333333</v>
      </c>
    </row>
    <row r="15" spans="1:23" ht="15.5" x14ac:dyDescent="0.35">
      <c r="A15" s="15">
        <v>5</v>
      </c>
      <c r="B15" s="41" t="s">
        <v>61</v>
      </c>
      <c r="C15" s="75">
        <v>45</v>
      </c>
      <c r="D15" s="43"/>
      <c r="E15" s="75">
        <v>22.5</v>
      </c>
      <c r="F15" s="50"/>
      <c r="G15" s="53" t="s">
        <v>57</v>
      </c>
      <c r="H15" s="54">
        <f>(75*H14)/100</f>
        <v>1.75</v>
      </c>
      <c r="I15" s="54">
        <f t="shared" ref="I15:W15" si="1">(75*I14)/100</f>
        <v>1.5</v>
      </c>
      <c r="J15" s="54">
        <f t="shared" si="1"/>
        <v>1.125</v>
      </c>
      <c r="K15" s="54">
        <f t="shared" si="1"/>
        <v>1.5</v>
      </c>
      <c r="L15" s="54">
        <f t="shared" si="1"/>
        <v>1.5</v>
      </c>
      <c r="M15" s="54">
        <f t="shared" si="1"/>
        <v>1.5</v>
      </c>
      <c r="N15" s="54">
        <f t="shared" si="1"/>
        <v>1.875</v>
      </c>
      <c r="O15" s="54">
        <f t="shared" si="1"/>
        <v>0.75</v>
      </c>
      <c r="P15" s="54">
        <f t="shared" si="1"/>
        <v>0.75</v>
      </c>
      <c r="Q15" s="54">
        <f t="shared" si="1"/>
        <v>1.25</v>
      </c>
      <c r="R15" s="54">
        <f t="shared" si="1"/>
        <v>0.75</v>
      </c>
      <c r="S15" s="54">
        <f t="shared" si="1"/>
        <v>1.5</v>
      </c>
      <c r="T15" s="54">
        <f t="shared" si="1"/>
        <v>1.5</v>
      </c>
      <c r="U15" s="54">
        <f t="shared" si="1"/>
        <v>1.75</v>
      </c>
      <c r="V15" s="54">
        <f t="shared" si="1"/>
        <v>0.75</v>
      </c>
      <c r="W15" s="54">
        <f t="shared" si="1"/>
        <v>1</v>
      </c>
    </row>
    <row r="16" spans="1:23" x14ac:dyDescent="0.35">
      <c r="A16" s="15">
        <v>6</v>
      </c>
      <c r="B16" s="41" t="s">
        <v>63</v>
      </c>
      <c r="C16" s="75">
        <v>41.25</v>
      </c>
      <c r="D16" s="43"/>
      <c r="E16" s="75">
        <v>15.833333333333332</v>
      </c>
      <c r="F16" s="50"/>
      <c r="G16" s="55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</row>
    <row r="17" spans="1:24" x14ac:dyDescent="0.35">
      <c r="A17" s="15">
        <v>7</v>
      </c>
      <c r="B17" s="41" t="s">
        <v>64</v>
      </c>
      <c r="C17" s="75">
        <v>47.5</v>
      </c>
      <c r="D17" s="43"/>
      <c r="E17" s="75">
        <v>30</v>
      </c>
      <c r="F17" s="43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</row>
    <row r="18" spans="1:24" x14ac:dyDescent="0.35">
      <c r="A18" s="15">
        <v>8</v>
      </c>
      <c r="B18" s="41" t="s">
        <v>65</v>
      </c>
      <c r="C18" s="75">
        <v>48.75</v>
      </c>
      <c r="D18" s="43"/>
      <c r="E18" s="75">
        <v>43.333333333333336</v>
      </c>
      <c r="F18" s="58"/>
      <c r="G18" s="32"/>
      <c r="H18" s="31"/>
      <c r="I18" s="31"/>
      <c r="J18" s="31"/>
      <c r="K18" s="31"/>
      <c r="L18" s="31"/>
      <c r="M18" s="31"/>
      <c r="N18" s="31"/>
      <c r="O18" s="31"/>
      <c r="P18" s="31"/>
      <c r="Q18" s="57"/>
      <c r="R18" s="57"/>
      <c r="S18" s="57"/>
      <c r="T18" s="57"/>
      <c r="U18" s="57"/>
      <c r="V18" s="57"/>
      <c r="W18" s="57"/>
    </row>
    <row r="19" spans="1:24" x14ac:dyDescent="0.35">
      <c r="A19" s="15">
        <v>9</v>
      </c>
      <c r="B19" s="41" t="s">
        <v>66</v>
      </c>
      <c r="C19" s="75">
        <v>50</v>
      </c>
      <c r="D19" s="43"/>
      <c r="E19" s="75">
        <v>45</v>
      </c>
      <c r="F19" s="58"/>
      <c r="G19" s="32"/>
      <c r="H19" s="31"/>
      <c r="I19" s="31"/>
      <c r="J19" s="31"/>
      <c r="K19" s="40"/>
      <c r="L19" s="40"/>
      <c r="M19" s="40"/>
      <c r="N19" s="40"/>
      <c r="O19" s="40"/>
      <c r="P19" s="40"/>
      <c r="W19" s="57"/>
    </row>
    <row r="20" spans="1:24" x14ac:dyDescent="0.35">
      <c r="A20" s="15">
        <v>10</v>
      </c>
      <c r="B20" s="41" t="s">
        <v>67</v>
      </c>
      <c r="C20" s="75">
        <v>43.75</v>
      </c>
      <c r="D20" s="43"/>
      <c r="E20" s="75">
        <v>21.666666666666668</v>
      </c>
      <c r="F20" s="58"/>
      <c r="G20" s="32"/>
      <c r="H20" s="40"/>
      <c r="I20" s="59"/>
      <c r="J20" s="60"/>
      <c r="K20" s="60"/>
      <c r="L20" s="40"/>
      <c r="M20" s="40"/>
      <c r="N20" s="40"/>
      <c r="O20" s="40"/>
      <c r="P20" s="40"/>
    </row>
    <row r="21" spans="1:24" x14ac:dyDescent="0.35">
      <c r="A21" s="15">
        <v>11</v>
      </c>
      <c r="B21" s="41" t="s">
        <v>68</v>
      </c>
      <c r="C21" s="75">
        <v>42.5</v>
      </c>
      <c r="D21" s="43"/>
      <c r="E21" s="75">
        <v>37.5</v>
      </c>
      <c r="F21" s="58"/>
      <c r="H21" s="68"/>
      <c r="I21" s="89"/>
      <c r="J21" s="89"/>
      <c r="M21" s="30"/>
      <c r="N21" s="30"/>
      <c r="O21" s="30"/>
      <c r="P21" s="30"/>
      <c r="Q21" s="30"/>
    </row>
    <row r="22" spans="1:24" x14ac:dyDescent="0.35">
      <c r="A22" s="15">
        <v>12</v>
      </c>
      <c r="B22" s="41" t="s">
        <v>48</v>
      </c>
      <c r="C22" s="75">
        <v>43.75</v>
      </c>
      <c r="D22" s="43"/>
      <c r="E22" s="75">
        <v>6.666666666666667</v>
      </c>
      <c r="F22" s="58"/>
      <c r="H22" s="62"/>
      <c r="I22" s="63"/>
      <c r="J22" s="63"/>
      <c r="M22" s="30"/>
      <c r="N22" s="30"/>
      <c r="O22" s="30"/>
      <c r="P22" s="30"/>
      <c r="Q22" s="30"/>
    </row>
    <row r="23" spans="1:24" x14ac:dyDescent="0.35">
      <c r="A23" s="15">
        <v>13</v>
      </c>
      <c r="B23" s="41" t="s">
        <v>50</v>
      </c>
      <c r="C23" s="75">
        <v>50</v>
      </c>
      <c r="D23" s="43"/>
      <c r="E23" s="75">
        <v>43.333333333333336</v>
      </c>
      <c r="F23" s="58"/>
      <c r="H23" s="64"/>
      <c r="I23" s="31"/>
      <c r="J23" s="31"/>
      <c r="K23" s="31"/>
      <c r="L23" s="31"/>
      <c r="M23" s="31"/>
      <c r="N23" s="60"/>
      <c r="O23" s="60"/>
      <c r="P23" s="60"/>
      <c r="Q23" s="60"/>
      <c r="R23" s="60"/>
      <c r="S23" s="31"/>
      <c r="T23" s="31"/>
      <c r="U23" s="31"/>
      <c r="V23" s="31"/>
      <c r="W23" s="31"/>
      <c r="X23" s="31"/>
    </row>
    <row r="24" spans="1:24" x14ac:dyDescent="0.35">
      <c r="A24" s="15">
        <v>14</v>
      </c>
      <c r="B24" s="41" t="s">
        <v>52</v>
      </c>
      <c r="C24" s="75">
        <v>50</v>
      </c>
      <c r="D24" s="43"/>
      <c r="E24" s="75">
        <v>35</v>
      </c>
      <c r="F24" s="58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31"/>
      <c r="X24" s="31"/>
    </row>
    <row r="25" spans="1:24" ht="15.5" x14ac:dyDescent="0.35">
      <c r="A25" s="15">
        <v>15</v>
      </c>
      <c r="B25" s="41" t="s">
        <v>54</v>
      </c>
      <c r="C25" s="75">
        <v>45</v>
      </c>
      <c r="D25" s="71"/>
      <c r="E25" s="75">
        <v>20</v>
      </c>
      <c r="F25" s="72"/>
      <c r="G25" s="65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31"/>
      <c r="X25" s="31"/>
    </row>
    <row r="26" spans="1:24" ht="15.5" x14ac:dyDescent="0.35">
      <c r="A26" s="66"/>
      <c r="B26" s="66"/>
      <c r="C26" s="66"/>
      <c r="D26" s="66"/>
      <c r="E26" s="66"/>
      <c r="F26" s="66"/>
      <c r="G26" s="66"/>
      <c r="H26"/>
      <c r="I26"/>
      <c r="W26" s="67"/>
    </row>
    <row r="27" spans="1:24" ht="15.5" x14ac:dyDescent="0.35">
      <c r="A27" s="66"/>
      <c r="B27" s="66"/>
      <c r="C27" s="76"/>
      <c r="D27" s="76"/>
      <c r="E27" s="76"/>
      <c r="F27" s="76"/>
      <c r="G27" s="66"/>
      <c r="H27"/>
      <c r="I2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</row>
    <row r="28" spans="1:24" x14ac:dyDescent="0.35">
      <c r="A28" s="66"/>
      <c r="B28" s="66"/>
      <c r="C28" s="66"/>
      <c r="D28" s="66"/>
      <c r="E28" s="66"/>
      <c r="F28" s="66"/>
      <c r="G28" s="66"/>
      <c r="H28"/>
      <c r="I28"/>
    </row>
    <row r="29" spans="1:24" x14ac:dyDescent="0.35">
      <c r="A29" s="66"/>
      <c r="B29" s="66"/>
      <c r="C29" s="66"/>
      <c r="D29" s="66"/>
      <c r="E29" s="66"/>
      <c r="F29" s="66"/>
      <c r="G29" s="66"/>
      <c r="H29"/>
      <c r="I29"/>
    </row>
    <row r="30" spans="1:24" x14ac:dyDescent="0.35">
      <c r="A30" s="66"/>
      <c r="B30" s="66"/>
      <c r="C30" s="66"/>
      <c r="D30" s="66"/>
      <c r="E30" s="66"/>
      <c r="F30" s="66"/>
      <c r="G30" s="66"/>
      <c r="H30"/>
      <c r="I30"/>
    </row>
    <row r="31" spans="1:24" x14ac:dyDescent="0.35">
      <c r="A31" s="66"/>
      <c r="B31" s="66"/>
      <c r="C31" s="66"/>
      <c r="D31" s="66"/>
      <c r="E31" s="66"/>
      <c r="F31" s="66"/>
      <c r="G31" s="66"/>
      <c r="H31"/>
      <c r="I31"/>
    </row>
    <row r="32" spans="1:24" s="67" customFormat="1" ht="15.5" x14ac:dyDescent="0.35">
      <c r="A32" s="66"/>
      <c r="B32" s="66"/>
      <c r="C32" s="66"/>
      <c r="D32" s="66"/>
      <c r="E32" s="66"/>
      <c r="F32" s="66"/>
      <c r="G32" s="66"/>
      <c r="H32"/>
      <c r="I3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ht="15.5" x14ac:dyDescent="0.35">
      <c r="A33" s="66"/>
      <c r="B33" s="66"/>
      <c r="C33" s="66"/>
      <c r="D33" s="66"/>
      <c r="E33" s="66"/>
      <c r="F33" s="66"/>
      <c r="G33" s="66"/>
      <c r="H33"/>
      <c r="I33"/>
      <c r="W33" s="67"/>
    </row>
    <row r="34" spans="1:23" ht="15.5" x14ac:dyDescent="0.35">
      <c r="A34" s="66"/>
      <c r="B34" s="66"/>
      <c r="C34" s="66"/>
      <c r="D34" s="66"/>
      <c r="E34" s="66"/>
      <c r="F34" s="66"/>
      <c r="G34" s="66"/>
      <c r="H34"/>
      <c r="I34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</row>
    <row r="35" spans="1:23" x14ac:dyDescent="0.35">
      <c r="A35" s="66"/>
      <c r="B35" s="66"/>
      <c r="C35" s="66"/>
      <c r="D35" s="66"/>
      <c r="E35" s="66"/>
      <c r="F35" s="66"/>
      <c r="G35" s="66"/>
      <c r="H35"/>
      <c r="I35"/>
    </row>
    <row r="36" spans="1:23" x14ac:dyDescent="0.35">
      <c r="A36" s="66"/>
      <c r="B36" s="66"/>
      <c r="C36" s="66"/>
      <c r="D36" s="66"/>
      <c r="E36" s="66"/>
      <c r="F36" s="66"/>
      <c r="G36" s="66"/>
      <c r="H36"/>
      <c r="I36"/>
    </row>
    <row r="37" spans="1:23" x14ac:dyDescent="0.35">
      <c r="A37" s="66"/>
      <c r="B37" s="66"/>
      <c r="C37" s="66"/>
      <c r="D37" s="66"/>
      <c r="E37" s="66"/>
      <c r="F37" s="66"/>
      <c r="G37" s="66"/>
      <c r="H37"/>
      <c r="I37"/>
    </row>
    <row r="38" spans="1:23" x14ac:dyDescent="0.35">
      <c r="A38" s="66"/>
      <c r="B38" s="66"/>
      <c r="C38" s="66"/>
      <c r="D38" s="66"/>
      <c r="E38" s="66"/>
      <c r="F38" s="66"/>
      <c r="G38" s="66"/>
      <c r="H38"/>
      <c r="I38"/>
    </row>
    <row r="39" spans="1:23" x14ac:dyDescent="0.35">
      <c r="A39" s="66"/>
      <c r="B39" s="66"/>
      <c r="C39" s="66"/>
      <c r="D39" s="66"/>
      <c r="E39" s="66"/>
      <c r="F39" s="66"/>
      <c r="G39" s="66"/>
      <c r="H39"/>
      <c r="I39"/>
    </row>
    <row r="40" spans="1:23" s="67" customFormat="1" ht="15.5" x14ac:dyDescent="0.35">
      <c r="A40" s="66"/>
      <c r="B40" s="66"/>
      <c r="C40" s="66"/>
      <c r="D40" s="66"/>
      <c r="E40" s="66"/>
      <c r="F40" s="66"/>
      <c r="G40" s="66"/>
      <c r="H40"/>
      <c r="I40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ht="15.5" x14ac:dyDescent="0.35">
      <c r="A41" s="66"/>
      <c r="B41" s="66"/>
      <c r="C41" s="66"/>
      <c r="D41" s="66"/>
      <c r="E41" s="66"/>
      <c r="F41" s="66"/>
      <c r="G41" s="66"/>
      <c r="H41"/>
      <c r="I41"/>
      <c r="W41" s="67"/>
    </row>
    <row r="42" spans="1:23" ht="15.5" x14ac:dyDescent="0.35">
      <c r="A42" s="66"/>
      <c r="B42" s="66"/>
      <c r="C42" s="66"/>
      <c r="D42" s="66"/>
      <c r="E42" s="66"/>
      <c r="F42" s="66"/>
      <c r="G42" s="66"/>
      <c r="H42"/>
      <c r="I42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</row>
    <row r="43" spans="1:23" x14ac:dyDescent="0.35">
      <c r="A43" s="66"/>
      <c r="B43" s="66"/>
      <c r="C43" s="66"/>
      <c r="D43" s="66"/>
      <c r="E43" s="66"/>
      <c r="F43" s="66"/>
      <c r="G43" s="66"/>
      <c r="H43"/>
      <c r="I43"/>
    </row>
    <row r="44" spans="1:23" x14ac:dyDescent="0.35">
      <c r="G44" s="66"/>
      <c r="H44"/>
      <c r="I44"/>
    </row>
    <row r="45" spans="1:23" x14ac:dyDescent="0.35">
      <c r="H45"/>
      <c r="I45"/>
    </row>
  </sheetData>
  <mergeCells count="7">
    <mergeCell ref="A4:E4"/>
    <mergeCell ref="O3:W7"/>
    <mergeCell ref="I21:J21"/>
    <mergeCell ref="A1:E1"/>
    <mergeCell ref="G1:M1"/>
    <mergeCell ref="A2:E2"/>
    <mergeCell ref="A3:E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9"/>
  <sheetViews>
    <sheetView topLeftCell="A10" workbookViewId="0">
      <selection activeCell="J26" sqref="J26"/>
    </sheetView>
  </sheetViews>
  <sheetFormatPr defaultColWidth="9.1796875" defaultRowHeight="14.5" x14ac:dyDescent="0.35"/>
  <cols>
    <col min="1" max="1" width="9.1796875" style="15"/>
    <col min="2" max="2" width="13.81640625" style="15" customWidth="1"/>
    <col min="3" max="7" width="9.1796875" style="15"/>
    <col min="8" max="16384" width="9.1796875" style="2"/>
  </cols>
  <sheetData>
    <row r="1" spans="1:22" x14ac:dyDescent="0.35">
      <c r="A1" s="90" t="s">
        <v>0</v>
      </c>
      <c r="B1" s="91"/>
      <c r="C1" s="91"/>
      <c r="D1" s="91"/>
      <c r="E1" s="92"/>
      <c r="F1" s="1"/>
      <c r="G1" s="93"/>
      <c r="H1" s="93"/>
      <c r="I1" s="93"/>
      <c r="J1" s="93"/>
      <c r="K1" s="93"/>
      <c r="L1" s="93"/>
      <c r="M1" s="93"/>
    </row>
    <row r="2" spans="1:22" x14ac:dyDescent="0.35">
      <c r="A2" s="88" t="s">
        <v>1</v>
      </c>
      <c r="B2" s="88"/>
      <c r="C2" s="88"/>
      <c r="D2" s="88"/>
      <c r="E2" s="88"/>
      <c r="F2" s="3"/>
      <c r="G2" s="4" t="s">
        <v>2</v>
      </c>
      <c r="H2" s="5"/>
      <c r="I2" s="6"/>
    </row>
    <row r="3" spans="1:22" ht="75" customHeight="1" x14ac:dyDescent="0.35">
      <c r="A3" s="88" t="s">
        <v>124</v>
      </c>
      <c r="B3" s="88"/>
      <c r="C3" s="88"/>
      <c r="D3" s="88"/>
      <c r="E3" s="88"/>
      <c r="F3" s="3"/>
      <c r="G3" s="4" t="s">
        <v>3</v>
      </c>
      <c r="H3" s="5"/>
      <c r="I3" s="7" t="s">
        <v>4</v>
      </c>
      <c r="K3" s="8" t="s">
        <v>5</v>
      </c>
      <c r="L3" s="8" t="s">
        <v>6</v>
      </c>
      <c r="N3" s="8" t="s">
        <v>7</v>
      </c>
      <c r="O3" s="87" t="s">
        <v>8</v>
      </c>
      <c r="P3" s="87"/>
      <c r="Q3" s="87"/>
      <c r="R3" s="87"/>
      <c r="S3" s="87"/>
      <c r="T3" s="87"/>
      <c r="U3" s="87"/>
      <c r="V3" s="87"/>
    </row>
    <row r="4" spans="1:22" ht="21" x14ac:dyDescent="0.35">
      <c r="A4" s="88" t="s">
        <v>125</v>
      </c>
      <c r="B4" s="88"/>
      <c r="C4" s="88"/>
      <c r="D4" s="88"/>
      <c r="E4" s="88"/>
      <c r="F4" s="3"/>
      <c r="G4" s="4" t="s">
        <v>10</v>
      </c>
      <c r="H4" s="5"/>
      <c r="I4" s="6"/>
      <c r="K4" s="9" t="s">
        <v>11</v>
      </c>
      <c r="L4" s="9">
        <v>3</v>
      </c>
      <c r="N4" s="10">
        <v>3</v>
      </c>
      <c r="O4" s="87"/>
      <c r="P4" s="87"/>
      <c r="Q4" s="87"/>
      <c r="R4" s="87"/>
      <c r="S4" s="87"/>
      <c r="T4" s="87"/>
      <c r="U4" s="87"/>
      <c r="V4" s="87"/>
    </row>
    <row r="5" spans="1:22" ht="21" x14ac:dyDescent="0.35">
      <c r="A5" s="69" t="s">
        <v>126</v>
      </c>
      <c r="B5" s="69"/>
      <c r="C5" s="69"/>
      <c r="D5" s="69"/>
      <c r="E5" s="69"/>
      <c r="F5" s="3"/>
      <c r="G5" s="4" t="s">
        <v>13</v>
      </c>
      <c r="H5" s="12">
        <v>100</v>
      </c>
      <c r="I5" s="6"/>
      <c r="K5" s="13" t="s">
        <v>14</v>
      </c>
      <c r="L5" s="13">
        <v>2</v>
      </c>
      <c r="N5" s="14">
        <v>2</v>
      </c>
      <c r="O5" s="87"/>
      <c r="P5" s="87"/>
      <c r="Q5" s="87"/>
      <c r="R5" s="87"/>
      <c r="S5" s="87"/>
      <c r="T5" s="87"/>
      <c r="U5" s="87"/>
      <c r="V5" s="87"/>
    </row>
    <row r="6" spans="1:22" ht="21" x14ac:dyDescent="0.35">
      <c r="B6" s="16" t="s">
        <v>15</v>
      </c>
      <c r="C6" s="17" t="s">
        <v>16</v>
      </c>
      <c r="D6" s="17" t="s">
        <v>17</v>
      </c>
      <c r="E6" s="17" t="s">
        <v>18</v>
      </c>
      <c r="F6" s="17" t="s">
        <v>17</v>
      </c>
      <c r="G6" s="4" t="s">
        <v>18</v>
      </c>
      <c r="H6" s="18">
        <v>43.75</v>
      </c>
      <c r="I6" s="6"/>
      <c r="K6" s="19" t="s">
        <v>19</v>
      </c>
      <c r="L6" s="19">
        <v>1</v>
      </c>
      <c r="N6" s="20">
        <v>1</v>
      </c>
      <c r="O6" s="87"/>
      <c r="P6" s="87"/>
      <c r="Q6" s="87"/>
      <c r="R6" s="87"/>
      <c r="S6" s="87"/>
      <c r="T6" s="87"/>
      <c r="U6" s="87"/>
      <c r="V6" s="87"/>
    </row>
    <row r="7" spans="1:22" ht="58" x14ac:dyDescent="0.35">
      <c r="B7" s="21" t="s">
        <v>20</v>
      </c>
      <c r="C7" s="22" t="s">
        <v>21</v>
      </c>
      <c r="D7" s="22"/>
      <c r="E7" s="23" t="s">
        <v>21</v>
      </c>
      <c r="F7" s="23"/>
      <c r="G7" s="24" t="s">
        <v>22</v>
      </c>
      <c r="H7" s="25">
        <f>AVERAGE(H5:H6)</f>
        <v>71.875</v>
      </c>
      <c r="I7" s="26">
        <v>0.6</v>
      </c>
      <c r="K7" s="27" t="s">
        <v>23</v>
      </c>
      <c r="L7" s="27">
        <v>0</v>
      </c>
      <c r="N7" s="28"/>
      <c r="O7" s="87"/>
      <c r="P7" s="87"/>
      <c r="Q7" s="87"/>
      <c r="R7" s="87"/>
      <c r="S7" s="87"/>
      <c r="T7" s="87"/>
      <c r="U7" s="87"/>
      <c r="V7" s="87"/>
    </row>
    <row r="8" spans="1:22" x14ac:dyDescent="0.35">
      <c r="B8" s="21" t="s">
        <v>24</v>
      </c>
      <c r="C8" s="23" t="s">
        <v>25</v>
      </c>
      <c r="D8" s="23"/>
      <c r="E8" s="23" t="s">
        <v>26</v>
      </c>
      <c r="F8" s="23"/>
      <c r="G8" s="24" t="s">
        <v>27</v>
      </c>
      <c r="H8" s="4" t="s">
        <v>28</v>
      </c>
      <c r="I8" s="6"/>
    </row>
    <row r="9" spans="1:22" x14ac:dyDescent="0.35">
      <c r="B9" s="21" t="s">
        <v>29</v>
      </c>
      <c r="C9" s="23" t="s">
        <v>30</v>
      </c>
      <c r="D9" s="23"/>
      <c r="E9" s="23" t="s">
        <v>30</v>
      </c>
      <c r="F9" s="29"/>
      <c r="H9" s="30"/>
      <c r="I9" s="30"/>
      <c r="V9" s="31"/>
    </row>
    <row r="10" spans="1:22" s="40" customFormat="1" ht="15.5" x14ac:dyDescent="0.35">
      <c r="A10" s="32"/>
      <c r="B10" s="21" t="s">
        <v>31</v>
      </c>
      <c r="C10" s="23">
        <v>50</v>
      </c>
      <c r="D10" s="33">
        <f>(0.55*50)</f>
        <v>27.500000000000004</v>
      </c>
      <c r="E10" s="34">
        <v>50</v>
      </c>
      <c r="F10" s="35">
        <f>0.55*50</f>
        <v>27.500000000000004</v>
      </c>
      <c r="G10" s="36"/>
      <c r="H10" s="37" t="s">
        <v>32</v>
      </c>
      <c r="I10" s="37" t="s">
        <v>33</v>
      </c>
      <c r="J10" s="38" t="s">
        <v>34</v>
      </c>
      <c r="K10" s="38" t="s">
        <v>35</v>
      </c>
      <c r="L10" s="38" t="s">
        <v>36</v>
      </c>
      <c r="M10" s="38" t="s">
        <v>37</v>
      </c>
      <c r="N10" s="38" t="s">
        <v>38</v>
      </c>
      <c r="O10" s="38" t="s">
        <v>39</v>
      </c>
      <c r="P10" s="38" t="s">
        <v>40</v>
      </c>
      <c r="Q10" s="38" t="s">
        <v>41</v>
      </c>
      <c r="R10" s="38" t="s">
        <v>42</v>
      </c>
      <c r="S10" s="38" t="s">
        <v>43</v>
      </c>
      <c r="T10" s="38" t="s">
        <v>45</v>
      </c>
      <c r="U10" s="38" t="s">
        <v>46</v>
      </c>
      <c r="V10" s="38" t="s">
        <v>47</v>
      </c>
    </row>
    <row r="11" spans="1:22" ht="15.5" x14ac:dyDescent="0.35">
      <c r="A11" s="15">
        <v>1</v>
      </c>
      <c r="B11" s="77" t="s">
        <v>127</v>
      </c>
      <c r="C11" s="43">
        <v>44</v>
      </c>
      <c r="D11" s="43">
        <f>COUNTIF(C11:C79,"&gt;="&amp;D10)</f>
        <v>69</v>
      </c>
      <c r="E11" s="43">
        <v>34</v>
      </c>
      <c r="F11" s="45">
        <f>COUNTIF(E11:E26,"&gt;="&amp;F10)</f>
        <v>14</v>
      </c>
      <c r="G11" s="46" t="s">
        <v>49</v>
      </c>
      <c r="H11" s="78">
        <v>3</v>
      </c>
      <c r="I11" s="78">
        <v>3</v>
      </c>
      <c r="J11" s="79">
        <v>3</v>
      </c>
      <c r="K11" s="79">
        <v>3</v>
      </c>
      <c r="L11" s="79">
        <v>2</v>
      </c>
      <c r="M11" s="79">
        <v>2</v>
      </c>
      <c r="N11" s="79">
        <v>3</v>
      </c>
      <c r="O11" s="79">
        <v>2</v>
      </c>
      <c r="P11" s="79">
        <v>3</v>
      </c>
      <c r="Q11" s="79">
        <v>3</v>
      </c>
      <c r="R11" s="79">
        <v>3</v>
      </c>
      <c r="S11" s="79">
        <v>1</v>
      </c>
      <c r="T11" s="47">
        <v>2</v>
      </c>
      <c r="U11" s="47"/>
      <c r="V11" s="47">
        <v>1</v>
      </c>
    </row>
    <row r="12" spans="1:22" ht="15.5" x14ac:dyDescent="0.35">
      <c r="A12" s="15">
        <v>2</v>
      </c>
      <c r="B12" s="77" t="s">
        <v>128</v>
      </c>
      <c r="C12" s="43">
        <v>46</v>
      </c>
      <c r="D12" s="48">
        <f>(69/69)*100</f>
        <v>100</v>
      </c>
      <c r="E12" s="43">
        <v>37</v>
      </c>
      <c r="F12" s="49">
        <f>(7/16)*100</f>
        <v>43.75</v>
      </c>
      <c r="G12" s="46" t="s">
        <v>51</v>
      </c>
      <c r="H12" s="80">
        <v>3</v>
      </c>
      <c r="I12" s="80">
        <v>3</v>
      </c>
      <c r="J12" s="6">
        <v>2</v>
      </c>
      <c r="K12" s="6">
        <v>2</v>
      </c>
      <c r="L12" s="6">
        <v>3</v>
      </c>
      <c r="M12" s="6">
        <v>3</v>
      </c>
      <c r="N12" s="6">
        <v>3</v>
      </c>
      <c r="O12" s="6">
        <v>3</v>
      </c>
      <c r="P12" s="6">
        <v>2</v>
      </c>
      <c r="Q12" s="6">
        <v>3</v>
      </c>
      <c r="R12" s="6">
        <v>3</v>
      </c>
      <c r="S12" s="6">
        <v>1</v>
      </c>
      <c r="T12" s="47">
        <v>2</v>
      </c>
      <c r="U12" s="47">
        <v>1</v>
      </c>
      <c r="V12" s="47">
        <v>1</v>
      </c>
    </row>
    <row r="13" spans="1:22" ht="15.5" x14ac:dyDescent="0.35">
      <c r="A13" s="15">
        <v>3</v>
      </c>
      <c r="B13" s="77" t="s">
        <v>129</v>
      </c>
      <c r="C13" s="43">
        <v>39</v>
      </c>
      <c r="D13" s="43"/>
      <c r="E13" s="43">
        <v>32</v>
      </c>
      <c r="F13" s="50"/>
      <c r="G13" s="46" t="s">
        <v>53</v>
      </c>
      <c r="H13" s="80">
        <v>2</v>
      </c>
      <c r="I13" s="80">
        <v>2</v>
      </c>
      <c r="J13" s="6">
        <v>3</v>
      </c>
      <c r="K13" s="6">
        <v>1</v>
      </c>
      <c r="L13" s="6">
        <v>2</v>
      </c>
      <c r="M13" s="6">
        <v>1</v>
      </c>
      <c r="N13" s="6">
        <v>2</v>
      </c>
      <c r="O13" s="6">
        <v>3</v>
      </c>
      <c r="P13" s="6">
        <v>3</v>
      </c>
      <c r="Q13" s="6">
        <v>3</v>
      </c>
      <c r="R13" s="6">
        <v>2</v>
      </c>
      <c r="S13" s="6">
        <v>2</v>
      </c>
      <c r="T13" s="47">
        <v>3</v>
      </c>
      <c r="U13" s="47">
        <v>1</v>
      </c>
      <c r="V13" s="47">
        <v>2</v>
      </c>
    </row>
    <row r="14" spans="1:22" ht="15.5" x14ac:dyDescent="0.35">
      <c r="A14" s="15">
        <v>4</v>
      </c>
      <c r="B14" s="77" t="s">
        <v>130</v>
      </c>
      <c r="C14" s="43">
        <v>47</v>
      </c>
      <c r="D14" s="43"/>
      <c r="E14" s="43">
        <v>34</v>
      </c>
      <c r="F14" s="50"/>
      <c r="G14" s="51" t="s">
        <v>55</v>
      </c>
      <c r="H14" s="52">
        <f>AVERAGE(H11:H13)</f>
        <v>2.6666666666666665</v>
      </c>
      <c r="I14" s="52">
        <f t="shared" ref="I14:V14" si="0">AVERAGE(I11:I13)</f>
        <v>2.6666666666666665</v>
      </c>
      <c r="J14" s="52">
        <f t="shared" si="0"/>
        <v>2.6666666666666665</v>
      </c>
      <c r="K14" s="52">
        <f t="shared" si="0"/>
        <v>2</v>
      </c>
      <c r="L14" s="52">
        <f t="shared" si="0"/>
        <v>2.3333333333333335</v>
      </c>
      <c r="M14" s="52">
        <f t="shared" si="0"/>
        <v>2</v>
      </c>
      <c r="N14" s="52">
        <f t="shared" si="0"/>
        <v>2.6666666666666665</v>
      </c>
      <c r="O14" s="52">
        <f t="shared" si="0"/>
        <v>2.6666666666666665</v>
      </c>
      <c r="P14" s="52">
        <f t="shared" si="0"/>
        <v>2.6666666666666665</v>
      </c>
      <c r="Q14" s="52">
        <f t="shared" si="0"/>
        <v>3</v>
      </c>
      <c r="R14" s="52">
        <f t="shared" si="0"/>
        <v>2.6666666666666665</v>
      </c>
      <c r="S14" s="52">
        <f t="shared" si="0"/>
        <v>1.3333333333333333</v>
      </c>
      <c r="T14" s="52">
        <f t="shared" si="0"/>
        <v>2.3333333333333335</v>
      </c>
      <c r="U14" s="52">
        <f t="shared" si="0"/>
        <v>1</v>
      </c>
      <c r="V14" s="52">
        <f t="shared" si="0"/>
        <v>1.3333333333333333</v>
      </c>
    </row>
    <row r="15" spans="1:22" ht="15.5" x14ac:dyDescent="0.35">
      <c r="A15" s="15">
        <v>5</v>
      </c>
      <c r="B15" s="77" t="s">
        <v>131</v>
      </c>
      <c r="C15" s="43">
        <v>41</v>
      </c>
      <c r="D15" s="43"/>
      <c r="E15" s="43">
        <v>40</v>
      </c>
      <c r="F15" s="50"/>
      <c r="G15" s="53" t="s">
        <v>57</v>
      </c>
      <c r="H15" s="54">
        <f>(71.88*H14)/100</f>
        <v>1.9167999999999998</v>
      </c>
      <c r="I15" s="54">
        <f t="shared" ref="I15:V15" si="1">(71.88*I14)/100</f>
        <v>1.9167999999999998</v>
      </c>
      <c r="J15" s="54">
        <f t="shared" si="1"/>
        <v>1.9167999999999998</v>
      </c>
      <c r="K15" s="54">
        <f t="shared" si="1"/>
        <v>1.4376</v>
      </c>
      <c r="L15" s="54">
        <f t="shared" si="1"/>
        <v>1.6772</v>
      </c>
      <c r="M15" s="54">
        <f t="shared" si="1"/>
        <v>1.4376</v>
      </c>
      <c r="N15" s="54">
        <f t="shared" si="1"/>
        <v>1.9167999999999998</v>
      </c>
      <c r="O15" s="54">
        <f t="shared" si="1"/>
        <v>1.9167999999999998</v>
      </c>
      <c r="P15" s="54">
        <f t="shared" si="1"/>
        <v>1.9167999999999998</v>
      </c>
      <c r="Q15" s="54">
        <f t="shared" si="1"/>
        <v>2.1563999999999997</v>
      </c>
      <c r="R15" s="54">
        <f t="shared" si="1"/>
        <v>1.9167999999999998</v>
      </c>
      <c r="S15" s="54">
        <f t="shared" si="1"/>
        <v>0.95839999999999992</v>
      </c>
      <c r="T15" s="54">
        <f t="shared" si="1"/>
        <v>1.6772</v>
      </c>
      <c r="U15" s="54">
        <f t="shared" si="1"/>
        <v>0.71879999999999999</v>
      </c>
      <c r="V15" s="54">
        <f t="shared" si="1"/>
        <v>0.95839999999999992</v>
      </c>
    </row>
    <row r="16" spans="1:22" x14ac:dyDescent="0.35">
      <c r="A16" s="15">
        <v>6</v>
      </c>
      <c r="B16" s="77" t="s">
        <v>132</v>
      </c>
      <c r="C16" s="43">
        <v>44</v>
      </c>
      <c r="D16" s="43"/>
      <c r="E16" s="43">
        <v>37</v>
      </c>
      <c r="F16" s="50"/>
      <c r="G16" s="55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</row>
    <row r="17" spans="1:23" x14ac:dyDescent="0.35">
      <c r="A17" s="15">
        <v>7</v>
      </c>
      <c r="B17" s="77" t="s">
        <v>133</v>
      </c>
      <c r="C17" s="43">
        <v>46</v>
      </c>
      <c r="D17" s="43"/>
      <c r="E17" s="43">
        <v>40</v>
      </c>
      <c r="F17" s="43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</row>
    <row r="18" spans="1:23" x14ac:dyDescent="0.35">
      <c r="A18" s="15">
        <v>8</v>
      </c>
      <c r="B18" s="77" t="s">
        <v>134</v>
      </c>
      <c r="C18" s="43">
        <v>43</v>
      </c>
      <c r="D18" s="43"/>
      <c r="E18" s="43">
        <v>25</v>
      </c>
      <c r="F18" s="58"/>
      <c r="G18" s="32"/>
      <c r="H18" s="31"/>
      <c r="I18" s="31"/>
      <c r="J18" s="31"/>
      <c r="K18" s="31"/>
      <c r="L18" s="31"/>
      <c r="M18" s="31"/>
      <c r="N18" s="31"/>
      <c r="O18" s="31"/>
      <c r="P18" s="31"/>
      <c r="Q18" s="57"/>
      <c r="R18" s="57"/>
      <c r="S18" s="57"/>
      <c r="T18" s="57"/>
      <c r="U18" s="57"/>
      <c r="V18" s="57"/>
    </row>
    <row r="19" spans="1:23" x14ac:dyDescent="0.35">
      <c r="A19" s="15">
        <v>9</v>
      </c>
      <c r="B19" s="77" t="s">
        <v>135</v>
      </c>
      <c r="C19" s="43">
        <v>44</v>
      </c>
      <c r="D19" s="43"/>
      <c r="E19" s="43">
        <v>33</v>
      </c>
      <c r="F19" s="58"/>
      <c r="G19" s="32"/>
      <c r="H19" s="31"/>
      <c r="I19" s="31"/>
      <c r="J19" s="31"/>
      <c r="K19" s="40"/>
      <c r="L19" s="40"/>
      <c r="M19" s="40"/>
      <c r="N19" s="40"/>
      <c r="O19" s="40"/>
      <c r="P19" s="40"/>
      <c r="V19" s="57"/>
    </row>
    <row r="20" spans="1:23" x14ac:dyDescent="0.35">
      <c r="A20" s="15">
        <v>10</v>
      </c>
      <c r="B20" s="77" t="s">
        <v>136</v>
      </c>
      <c r="C20" s="43">
        <v>46</v>
      </c>
      <c r="D20" s="43"/>
      <c r="E20" s="43">
        <v>23</v>
      </c>
      <c r="F20" s="58"/>
      <c r="G20" s="32"/>
      <c r="H20" s="40"/>
      <c r="I20" s="59"/>
      <c r="J20" s="60"/>
      <c r="K20" s="60"/>
      <c r="L20" s="40"/>
      <c r="M20" s="40"/>
      <c r="N20" s="40"/>
      <c r="O20" s="40"/>
      <c r="P20" s="40"/>
    </row>
    <row r="21" spans="1:23" x14ac:dyDescent="0.35">
      <c r="A21" s="15">
        <v>11</v>
      </c>
      <c r="B21" s="77" t="s">
        <v>137</v>
      </c>
      <c r="C21" s="43">
        <v>46</v>
      </c>
      <c r="D21" s="43"/>
      <c r="E21" s="43">
        <v>42</v>
      </c>
      <c r="F21" s="58"/>
      <c r="H21" s="68"/>
      <c r="I21" s="89"/>
      <c r="J21" s="89"/>
      <c r="M21" s="30"/>
      <c r="N21" s="30"/>
      <c r="O21" s="30"/>
      <c r="P21" s="30"/>
      <c r="Q21" s="30"/>
    </row>
    <row r="22" spans="1:23" x14ac:dyDescent="0.35">
      <c r="A22" s="15">
        <v>12</v>
      </c>
      <c r="B22" s="77" t="s">
        <v>138</v>
      </c>
      <c r="C22" s="43">
        <v>43</v>
      </c>
      <c r="D22" s="43"/>
      <c r="E22" s="43">
        <v>36</v>
      </c>
      <c r="F22" s="58"/>
      <c r="H22" s="62"/>
      <c r="I22" s="63"/>
      <c r="J22" s="63"/>
      <c r="M22" s="30"/>
      <c r="N22" s="30"/>
      <c r="O22" s="30"/>
      <c r="P22" s="30"/>
      <c r="Q22" s="30"/>
    </row>
    <row r="23" spans="1:23" x14ac:dyDescent="0.35">
      <c r="A23" s="15">
        <v>13</v>
      </c>
      <c r="B23" s="77" t="s">
        <v>139</v>
      </c>
      <c r="C23" s="43">
        <v>42</v>
      </c>
      <c r="D23" s="43"/>
      <c r="E23" s="43">
        <v>38</v>
      </c>
      <c r="F23" s="58"/>
      <c r="H23" s="64"/>
      <c r="I23" s="31"/>
      <c r="J23" s="31"/>
      <c r="K23" s="31"/>
      <c r="L23" s="31"/>
      <c r="M23" s="31"/>
      <c r="N23" s="60"/>
      <c r="O23" s="60"/>
      <c r="P23" s="60"/>
      <c r="Q23" s="60"/>
      <c r="R23" s="60"/>
      <c r="S23" s="31"/>
      <c r="T23" s="31"/>
      <c r="U23" s="31"/>
      <c r="V23" s="31"/>
      <c r="W23" s="31"/>
    </row>
    <row r="24" spans="1:23" x14ac:dyDescent="0.35">
      <c r="A24" s="15">
        <v>14</v>
      </c>
      <c r="B24" s="77" t="s">
        <v>140</v>
      </c>
      <c r="C24" s="43">
        <v>46</v>
      </c>
      <c r="D24" s="43"/>
      <c r="E24" s="43">
        <v>36</v>
      </c>
      <c r="F24" s="58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31"/>
      <c r="W24" s="31"/>
    </row>
    <row r="25" spans="1:23" ht="15.5" x14ac:dyDescent="0.35">
      <c r="A25" s="15">
        <v>15</v>
      </c>
      <c r="B25" s="77" t="s">
        <v>141</v>
      </c>
      <c r="C25" s="43">
        <v>49</v>
      </c>
      <c r="D25" s="71"/>
      <c r="E25" s="43">
        <v>42</v>
      </c>
      <c r="F25" s="72"/>
      <c r="G25" s="65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31"/>
      <c r="W25" s="31"/>
    </row>
    <row r="26" spans="1:23" ht="15.5" x14ac:dyDescent="0.35">
      <c r="A26" s="15">
        <v>16</v>
      </c>
      <c r="B26" s="77" t="s">
        <v>142</v>
      </c>
      <c r="C26" s="43">
        <v>44</v>
      </c>
      <c r="D26" s="43"/>
      <c r="E26" s="43">
        <v>31</v>
      </c>
      <c r="F26" s="58"/>
      <c r="G26" s="65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31"/>
      <c r="W26" s="31"/>
    </row>
    <row r="27" spans="1:23" ht="15.5" x14ac:dyDescent="0.35">
      <c r="A27" s="15">
        <v>17</v>
      </c>
      <c r="B27" s="77" t="s">
        <v>143</v>
      </c>
      <c r="C27" s="43">
        <v>44</v>
      </c>
      <c r="D27" s="66"/>
      <c r="E27" s="43">
        <v>35</v>
      </c>
      <c r="F27" s="66"/>
      <c r="G27" s="66"/>
      <c r="H27"/>
      <c r="I27"/>
      <c r="V27" s="67"/>
    </row>
    <row r="28" spans="1:23" ht="15.5" x14ac:dyDescent="0.35">
      <c r="A28" s="15">
        <v>18</v>
      </c>
      <c r="B28" s="77" t="s">
        <v>59</v>
      </c>
      <c r="C28" s="43">
        <v>46</v>
      </c>
      <c r="D28" s="76"/>
      <c r="E28" s="43">
        <v>41</v>
      </c>
      <c r="F28" s="76"/>
      <c r="G28" s="66"/>
      <c r="H28"/>
      <c r="I28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</row>
    <row r="29" spans="1:23" x14ac:dyDescent="0.35">
      <c r="A29" s="15">
        <v>19</v>
      </c>
      <c r="B29" s="77" t="s">
        <v>60</v>
      </c>
      <c r="C29" s="43">
        <v>44</v>
      </c>
      <c r="D29" s="66"/>
      <c r="E29" s="43">
        <v>40</v>
      </c>
      <c r="F29" s="66"/>
      <c r="G29" s="66"/>
      <c r="H29"/>
      <c r="I29"/>
    </row>
    <row r="30" spans="1:23" x14ac:dyDescent="0.35">
      <c r="A30" s="15">
        <v>20</v>
      </c>
      <c r="B30" s="77" t="s">
        <v>61</v>
      </c>
      <c r="C30" s="43">
        <v>45</v>
      </c>
      <c r="D30" s="66"/>
      <c r="E30" s="43">
        <v>30</v>
      </c>
      <c r="F30" s="66"/>
      <c r="G30" s="66"/>
      <c r="H30"/>
      <c r="I30"/>
    </row>
    <row r="31" spans="1:23" x14ac:dyDescent="0.35">
      <c r="A31" s="15">
        <v>21</v>
      </c>
      <c r="B31" s="77" t="s">
        <v>63</v>
      </c>
      <c r="C31" s="43">
        <v>44</v>
      </c>
      <c r="D31" s="66"/>
      <c r="E31" s="43">
        <v>36</v>
      </c>
      <c r="F31" s="66"/>
      <c r="G31" s="66"/>
      <c r="H31"/>
      <c r="I31"/>
    </row>
    <row r="32" spans="1:23" x14ac:dyDescent="0.35">
      <c r="A32" s="15">
        <v>22</v>
      </c>
      <c r="B32" s="77" t="s">
        <v>64</v>
      </c>
      <c r="C32" s="43">
        <v>48</v>
      </c>
      <c r="D32" s="66"/>
      <c r="E32" s="43">
        <v>38</v>
      </c>
      <c r="F32" s="66"/>
      <c r="G32" s="66"/>
      <c r="H32"/>
      <c r="I32"/>
    </row>
    <row r="33" spans="1:22" s="67" customFormat="1" ht="15.5" x14ac:dyDescent="0.35">
      <c r="A33" s="15">
        <v>23</v>
      </c>
      <c r="B33" s="77" t="s">
        <v>65</v>
      </c>
      <c r="C33" s="43">
        <v>46</v>
      </c>
      <c r="D33" s="66"/>
      <c r="E33" s="43">
        <v>39</v>
      </c>
      <c r="F33" s="66"/>
      <c r="G33" s="66"/>
      <c r="H33"/>
      <c r="I33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15.5" x14ac:dyDescent="0.35">
      <c r="A34" s="15">
        <v>24</v>
      </c>
      <c r="B34" s="77" t="s">
        <v>66</v>
      </c>
      <c r="C34" s="43">
        <v>49</v>
      </c>
      <c r="D34" s="66"/>
      <c r="E34" s="43">
        <v>46</v>
      </c>
      <c r="F34" s="66"/>
      <c r="G34" s="66"/>
      <c r="H34"/>
      <c r="I34"/>
      <c r="V34" s="67"/>
    </row>
    <row r="35" spans="1:22" ht="15.5" x14ac:dyDescent="0.35">
      <c r="A35" s="15">
        <v>25</v>
      </c>
      <c r="B35" s="77" t="s">
        <v>67</v>
      </c>
      <c r="C35" s="43">
        <v>46</v>
      </c>
      <c r="D35" s="66"/>
      <c r="E35" s="43">
        <v>39</v>
      </c>
      <c r="F35" s="66"/>
      <c r="G35" s="66"/>
      <c r="H35"/>
      <c r="I35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</row>
    <row r="36" spans="1:22" x14ac:dyDescent="0.35">
      <c r="A36" s="15">
        <v>26</v>
      </c>
      <c r="B36" s="77" t="s">
        <v>68</v>
      </c>
      <c r="C36" s="43">
        <v>48</v>
      </c>
      <c r="D36" s="66"/>
      <c r="E36" s="43">
        <v>33</v>
      </c>
      <c r="F36" s="66"/>
      <c r="G36" s="66"/>
      <c r="H36"/>
      <c r="I36"/>
    </row>
    <row r="37" spans="1:22" x14ac:dyDescent="0.35">
      <c r="A37" s="15">
        <v>27</v>
      </c>
      <c r="B37" s="77" t="s">
        <v>144</v>
      </c>
      <c r="C37" s="43">
        <v>46</v>
      </c>
      <c r="D37" s="66"/>
      <c r="E37" s="43">
        <v>42</v>
      </c>
      <c r="F37" s="66"/>
      <c r="G37" s="66"/>
      <c r="H37"/>
      <c r="I37"/>
    </row>
    <row r="38" spans="1:22" x14ac:dyDescent="0.35">
      <c r="A38" s="15">
        <v>28</v>
      </c>
      <c r="B38" s="77" t="s">
        <v>145</v>
      </c>
      <c r="C38" s="43">
        <v>42</v>
      </c>
      <c r="D38" s="66"/>
      <c r="E38" s="43">
        <v>41</v>
      </c>
      <c r="F38" s="66"/>
      <c r="G38" s="66"/>
      <c r="H38"/>
      <c r="I38"/>
    </row>
    <row r="39" spans="1:22" x14ac:dyDescent="0.35">
      <c r="A39" s="15">
        <v>29</v>
      </c>
      <c r="B39" s="77" t="s">
        <v>146</v>
      </c>
      <c r="C39" s="43">
        <v>46</v>
      </c>
      <c r="D39" s="66"/>
      <c r="E39" s="43">
        <v>32</v>
      </c>
      <c r="F39" s="66"/>
      <c r="G39" s="66"/>
      <c r="H39"/>
      <c r="I39"/>
    </row>
    <row r="40" spans="1:22" x14ac:dyDescent="0.35">
      <c r="A40" s="15">
        <v>30</v>
      </c>
      <c r="B40" s="77" t="s">
        <v>147</v>
      </c>
      <c r="C40" s="43">
        <v>42</v>
      </c>
      <c r="D40" s="66"/>
      <c r="E40" s="43">
        <v>40</v>
      </c>
      <c r="F40" s="66"/>
      <c r="G40" s="66"/>
      <c r="H40"/>
      <c r="I40"/>
    </row>
    <row r="41" spans="1:22" s="67" customFormat="1" ht="15.5" x14ac:dyDescent="0.35">
      <c r="A41" s="15">
        <v>31</v>
      </c>
      <c r="B41" s="77" t="s">
        <v>148</v>
      </c>
      <c r="C41" s="43">
        <v>47</v>
      </c>
      <c r="D41" s="66"/>
      <c r="E41" s="43">
        <v>35</v>
      </c>
      <c r="F41" s="66"/>
      <c r="G41" s="66"/>
      <c r="H41"/>
      <c r="I41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ht="15.5" x14ac:dyDescent="0.35">
      <c r="A42" s="15">
        <v>32</v>
      </c>
      <c r="B42" s="77" t="s">
        <v>149</v>
      </c>
      <c r="C42" s="43">
        <v>48</v>
      </c>
      <c r="D42" s="66"/>
      <c r="E42" s="43">
        <v>34</v>
      </c>
      <c r="F42" s="66"/>
      <c r="G42" s="66"/>
      <c r="H42"/>
      <c r="I42"/>
      <c r="V42" s="67"/>
    </row>
    <row r="43" spans="1:22" ht="15.5" x14ac:dyDescent="0.35">
      <c r="A43" s="15">
        <v>33</v>
      </c>
      <c r="B43" s="77" t="s">
        <v>150</v>
      </c>
      <c r="C43" s="43">
        <v>46</v>
      </c>
      <c r="D43" s="66"/>
      <c r="E43" s="43">
        <v>36</v>
      </c>
      <c r="F43" s="66"/>
      <c r="G43" s="66"/>
      <c r="H43"/>
      <c r="I43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</row>
    <row r="44" spans="1:22" x14ac:dyDescent="0.35">
      <c r="A44" s="15">
        <v>34</v>
      </c>
      <c r="B44" s="77" t="s">
        <v>151</v>
      </c>
      <c r="C44" s="43">
        <v>49</v>
      </c>
      <c r="D44" s="66"/>
      <c r="E44" s="43">
        <v>43</v>
      </c>
      <c r="F44" s="66"/>
      <c r="G44" s="66"/>
      <c r="H44"/>
      <c r="I44"/>
    </row>
    <row r="45" spans="1:22" x14ac:dyDescent="0.35">
      <c r="A45" s="15">
        <v>35</v>
      </c>
      <c r="B45" s="77" t="s">
        <v>152</v>
      </c>
      <c r="C45" s="43">
        <v>42</v>
      </c>
      <c r="E45" s="43">
        <v>40</v>
      </c>
      <c r="G45" s="66"/>
      <c r="H45"/>
      <c r="I45"/>
    </row>
    <row r="46" spans="1:22" x14ac:dyDescent="0.35">
      <c r="A46" s="15">
        <v>36</v>
      </c>
      <c r="B46" s="77" t="s">
        <v>153</v>
      </c>
      <c r="C46" s="43">
        <v>48</v>
      </c>
      <c r="E46" s="43">
        <v>43</v>
      </c>
      <c r="H46"/>
      <c r="I46"/>
    </row>
    <row r="47" spans="1:22" x14ac:dyDescent="0.35">
      <c r="A47" s="15">
        <v>37</v>
      </c>
      <c r="B47" s="77" t="s">
        <v>154</v>
      </c>
      <c r="C47" s="43">
        <v>45</v>
      </c>
      <c r="E47" s="43">
        <v>35</v>
      </c>
    </row>
    <row r="48" spans="1:22" x14ac:dyDescent="0.35">
      <c r="A48" s="15">
        <v>38</v>
      </c>
      <c r="B48" s="77" t="s">
        <v>155</v>
      </c>
      <c r="C48" s="43">
        <v>46</v>
      </c>
      <c r="E48" s="43">
        <v>38</v>
      </c>
    </row>
    <row r="49" spans="1:5" x14ac:dyDescent="0.35">
      <c r="A49" s="15">
        <v>39</v>
      </c>
      <c r="B49" s="77" t="s">
        <v>156</v>
      </c>
      <c r="C49" s="43">
        <v>43</v>
      </c>
      <c r="E49" s="43">
        <v>40</v>
      </c>
    </row>
    <row r="50" spans="1:5" x14ac:dyDescent="0.35">
      <c r="A50" s="15">
        <v>40</v>
      </c>
      <c r="B50" s="77" t="s">
        <v>157</v>
      </c>
      <c r="C50" s="43">
        <v>41</v>
      </c>
      <c r="E50" s="43">
        <v>22</v>
      </c>
    </row>
    <row r="51" spans="1:5" x14ac:dyDescent="0.35">
      <c r="A51" s="15">
        <v>41</v>
      </c>
      <c r="B51" s="77" t="s">
        <v>158</v>
      </c>
      <c r="C51" s="43">
        <v>45</v>
      </c>
      <c r="E51" s="43">
        <v>33</v>
      </c>
    </row>
    <row r="52" spans="1:5" x14ac:dyDescent="0.35">
      <c r="A52" s="15">
        <v>42</v>
      </c>
      <c r="B52" s="77" t="s">
        <v>159</v>
      </c>
      <c r="C52" s="43">
        <v>47</v>
      </c>
      <c r="E52" s="43">
        <v>32</v>
      </c>
    </row>
    <row r="53" spans="1:5" x14ac:dyDescent="0.35">
      <c r="A53" s="15">
        <v>43</v>
      </c>
      <c r="B53" s="77" t="s">
        <v>160</v>
      </c>
      <c r="C53" s="43">
        <v>43</v>
      </c>
      <c r="E53" s="43">
        <v>37</v>
      </c>
    </row>
    <row r="54" spans="1:5" x14ac:dyDescent="0.35">
      <c r="A54" s="15">
        <v>44</v>
      </c>
      <c r="B54" s="77" t="s">
        <v>161</v>
      </c>
      <c r="C54" s="43">
        <v>44</v>
      </c>
      <c r="E54" s="43">
        <v>40</v>
      </c>
    </row>
    <row r="55" spans="1:5" x14ac:dyDescent="0.35">
      <c r="A55" s="15">
        <v>45</v>
      </c>
      <c r="B55" s="77" t="s">
        <v>56</v>
      </c>
      <c r="C55" s="43">
        <v>48</v>
      </c>
      <c r="E55" s="43">
        <v>45</v>
      </c>
    </row>
    <row r="56" spans="1:5" x14ac:dyDescent="0.35">
      <c r="A56" s="15">
        <v>46</v>
      </c>
      <c r="B56" s="77" t="s">
        <v>58</v>
      </c>
      <c r="C56" s="43">
        <v>41</v>
      </c>
      <c r="E56" s="43">
        <v>40</v>
      </c>
    </row>
    <row r="57" spans="1:5" x14ac:dyDescent="0.35">
      <c r="A57" s="15">
        <v>47</v>
      </c>
      <c r="B57" s="77" t="s">
        <v>103</v>
      </c>
      <c r="C57" s="43">
        <v>47</v>
      </c>
      <c r="E57" s="43">
        <v>44</v>
      </c>
    </row>
    <row r="58" spans="1:5" x14ac:dyDescent="0.35">
      <c r="A58" s="15">
        <v>48</v>
      </c>
      <c r="B58" s="77" t="s">
        <v>104</v>
      </c>
      <c r="C58" s="43">
        <v>44</v>
      </c>
      <c r="E58" s="43">
        <v>40</v>
      </c>
    </row>
    <row r="59" spans="1:5" x14ac:dyDescent="0.35">
      <c r="A59" s="15">
        <v>49</v>
      </c>
      <c r="B59" s="77" t="s">
        <v>105</v>
      </c>
      <c r="C59" s="43">
        <v>42</v>
      </c>
      <c r="E59" s="43">
        <v>40</v>
      </c>
    </row>
    <row r="60" spans="1:5" x14ac:dyDescent="0.35">
      <c r="A60" s="15">
        <v>50</v>
      </c>
      <c r="B60" s="77" t="s">
        <v>106</v>
      </c>
      <c r="C60" s="43">
        <v>43</v>
      </c>
      <c r="E60" s="43">
        <v>34</v>
      </c>
    </row>
    <row r="61" spans="1:5" x14ac:dyDescent="0.35">
      <c r="A61" s="15">
        <v>51</v>
      </c>
      <c r="B61" s="77" t="s">
        <v>107</v>
      </c>
      <c r="C61" s="43">
        <v>37</v>
      </c>
      <c r="E61" s="43">
        <v>42</v>
      </c>
    </row>
    <row r="62" spans="1:5" x14ac:dyDescent="0.35">
      <c r="A62" s="15">
        <v>52</v>
      </c>
      <c r="B62" s="77" t="s">
        <v>108</v>
      </c>
      <c r="C62" s="43">
        <v>45</v>
      </c>
      <c r="E62" s="43">
        <v>38</v>
      </c>
    </row>
    <row r="63" spans="1:5" x14ac:dyDescent="0.35">
      <c r="A63" s="15">
        <v>53</v>
      </c>
      <c r="B63" s="77" t="s">
        <v>109</v>
      </c>
      <c r="C63" s="43">
        <v>41</v>
      </c>
      <c r="E63" s="43">
        <v>41</v>
      </c>
    </row>
    <row r="64" spans="1:5" x14ac:dyDescent="0.35">
      <c r="A64" s="15">
        <v>54</v>
      </c>
      <c r="B64" s="77" t="s">
        <v>110</v>
      </c>
      <c r="C64" s="43">
        <v>44</v>
      </c>
      <c r="E64" s="43">
        <v>41</v>
      </c>
    </row>
    <row r="65" spans="1:5" x14ac:dyDescent="0.35">
      <c r="A65" s="15">
        <v>55</v>
      </c>
      <c r="B65" s="77" t="s">
        <v>111</v>
      </c>
      <c r="C65" s="43">
        <v>43</v>
      </c>
      <c r="E65" s="43">
        <v>41</v>
      </c>
    </row>
    <row r="66" spans="1:5" x14ac:dyDescent="0.35">
      <c r="A66" s="15">
        <v>56</v>
      </c>
      <c r="B66" s="77" t="s">
        <v>112</v>
      </c>
      <c r="C66" s="43">
        <v>45</v>
      </c>
      <c r="E66" s="43">
        <v>35</v>
      </c>
    </row>
    <row r="67" spans="1:5" x14ac:dyDescent="0.35">
      <c r="A67" s="15">
        <v>57</v>
      </c>
      <c r="B67" s="77" t="s">
        <v>162</v>
      </c>
      <c r="C67" s="43">
        <v>42</v>
      </c>
      <c r="E67" s="43">
        <v>32</v>
      </c>
    </row>
    <row r="68" spans="1:5" x14ac:dyDescent="0.35">
      <c r="A68" s="15">
        <v>58</v>
      </c>
      <c r="B68" s="77" t="s">
        <v>113</v>
      </c>
      <c r="C68" s="43">
        <v>45</v>
      </c>
      <c r="E68" s="43">
        <v>42</v>
      </c>
    </row>
    <row r="69" spans="1:5" x14ac:dyDescent="0.35">
      <c r="A69" s="15">
        <v>59</v>
      </c>
      <c r="B69" s="77" t="s">
        <v>114</v>
      </c>
      <c r="C69" s="43">
        <v>41</v>
      </c>
      <c r="E69" s="43">
        <v>40</v>
      </c>
    </row>
    <row r="70" spans="1:5" x14ac:dyDescent="0.35">
      <c r="A70" s="15">
        <v>60</v>
      </c>
      <c r="B70" s="77" t="s">
        <v>115</v>
      </c>
      <c r="C70" s="43">
        <v>36</v>
      </c>
      <c r="E70" s="43">
        <v>19</v>
      </c>
    </row>
    <row r="71" spans="1:5" x14ac:dyDescent="0.35">
      <c r="A71" s="15">
        <v>61</v>
      </c>
      <c r="B71" s="77" t="s">
        <v>116</v>
      </c>
      <c r="C71" s="43">
        <v>38</v>
      </c>
      <c r="E71" s="43">
        <v>42</v>
      </c>
    </row>
    <row r="72" spans="1:5" x14ac:dyDescent="0.35">
      <c r="A72" s="15">
        <v>62</v>
      </c>
      <c r="B72" s="77" t="s">
        <v>117</v>
      </c>
      <c r="C72" s="43">
        <v>39</v>
      </c>
      <c r="E72" s="43">
        <v>31</v>
      </c>
    </row>
    <row r="73" spans="1:5" x14ac:dyDescent="0.35">
      <c r="A73" s="15">
        <v>63</v>
      </c>
      <c r="B73" s="77" t="s">
        <v>118</v>
      </c>
      <c r="C73" s="43">
        <v>39</v>
      </c>
      <c r="E73" s="43">
        <v>39</v>
      </c>
    </row>
    <row r="74" spans="1:5" x14ac:dyDescent="0.35">
      <c r="A74" s="15">
        <v>64</v>
      </c>
      <c r="B74" s="77" t="s">
        <v>119</v>
      </c>
      <c r="C74" s="43">
        <v>41</v>
      </c>
      <c r="E74" s="43">
        <v>35</v>
      </c>
    </row>
    <row r="75" spans="1:5" x14ac:dyDescent="0.35">
      <c r="A75" s="15">
        <v>65</v>
      </c>
      <c r="B75" s="77" t="s">
        <v>120</v>
      </c>
      <c r="C75" s="43">
        <v>48</v>
      </c>
      <c r="E75" s="43">
        <v>42</v>
      </c>
    </row>
    <row r="76" spans="1:5" x14ac:dyDescent="0.35">
      <c r="A76" s="15">
        <v>66</v>
      </c>
      <c r="B76" s="15" t="s">
        <v>121</v>
      </c>
      <c r="C76" s="43">
        <v>34</v>
      </c>
      <c r="E76" s="43">
        <v>22</v>
      </c>
    </row>
    <row r="77" spans="1:5" x14ac:dyDescent="0.35">
      <c r="A77" s="15">
        <v>67</v>
      </c>
      <c r="B77" s="15" t="s">
        <v>48</v>
      </c>
      <c r="C77" s="43">
        <v>45</v>
      </c>
      <c r="E77" s="43">
        <v>24</v>
      </c>
    </row>
    <row r="78" spans="1:5" x14ac:dyDescent="0.35">
      <c r="A78" s="66">
        <v>68</v>
      </c>
      <c r="B78" s="66" t="s">
        <v>52</v>
      </c>
      <c r="C78" s="43">
        <v>50</v>
      </c>
      <c r="E78" s="43">
        <v>31</v>
      </c>
    </row>
    <row r="79" spans="1:5" x14ac:dyDescent="0.35">
      <c r="A79" s="66">
        <v>69</v>
      </c>
      <c r="B79" s="66" t="s">
        <v>54</v>
      </c>
      <c r="C79" s="43">
        <v>47</v>
      </c>
      <c r="E79" s="43">
        <v>35</v>
      </c>
    </row>
  </sheetData>
  <mergeCells count="7">
    <mergeCell ref="I21:J21"/>
    <mergeCell ref="O3:V7"/>
    <mergeCell ref="A1:E1"/>
    <mergeCell ref="G1:M1"/>
    <mergeCell ref="A2:E2"/>
    <mergeCell ref="A3:E3"/>
    <mergeCell ref="A4:E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5"/>
  <sheetViews>
    <sheetView topLeftCell="A13" workbookViewId="0">
      <selection activeCell="J7" sqref="J7"/>
    </sheetView>
  </sheetViews>
  <sheetFormatPr defaultColWidth="9.1796875" defaultRowHeight="14.5" x14ac:dyDescent="0.35"/>
  <cols>
    <col min="1" max="1" width="9.1796875" style="15"/>
    <col min="2" max="2" width="13" style="15" customWidth="1"/>
    <col min="3" max="4" width="9.1796875" style="15"/>
    <col min="5" max="5" width="12.7265625" style="15" customWidth="1"/>
    <col min="6" max="7" width="9.1796875" style="15"/>
    <col min="8" max="16384" width="9.1796875" style="2"/>
  </cols>
  <sheetData>
    <row r="1" spans="1:23" x14ac:dyDescent="0.35">
      <c r="A1" s="90" t="s">
        <v>0</v>
      </c>
      <c r="B1" s="91"/>
      <c r="C1" s="91"/>
      <c r="D1" s="91"/>
      <c r="E1" s="92"/>
      <c r="F1" s="1"/>
      <c r="G1" s="93"/>
      <c r="H1" s="93"/>
      <c r="I1" s="93"/>
      <c r="J1" s="93"/>
      <c r="K1" s="93"/>
      <c r="L1" s="93"/>
      <c r="M1" s="93"/>
    </row>
    <row r="2" spans="1:23" x14ac:dyDescent="0.35">
      <c r="A2" s="88" t="s">
        <v>1</v>
      </c>
      <c r="B2" s="88"/>
      <c r="C2" s="88"/>
      <c r="D2" s="88"/>
      <c r="E2" s="88"/>
      <c r="F2" s="3"/>
      <c r="G2" s="4" t="s">
        <v>2</v>
      </c>
      <c r="H2" s="5"/>
      <c r="I2" s="6"/>
    </row>
    <row r="3" spans="1:23" ht="75" customHeight="1" x14ac:dyDescent="0.35">
      <c r="A3" s="88" t="s">
        <v>164</v>
      </c>
      <c r="B3" s="88"/>
      <c r="C3" s="88"/>
      <c r="D3" s="88"/>
      <c r="E3" s="88"/>
      <c r="F3" s="3"/>
      <c r="G3" s="4" t="s">
        <v>3</v>
      </c>
      <c r="H3" s="5"/>
      <c r="I3" s="7" t="s">
        <v>4</v>
      </c>
      <c r="K3" s="8" t="s">
        <v>5</v>
      </c>
      <c r="L3" s="8" t="s">
        <v>6</v>
      </c>
      <c r="N3" s="8" t="s">
        <v>7</v>
      </c>
      <c r="O3" s="87" t="s">
        <v>8</v>
      </c>
      <c r="P3" s="87"/>
      <c r="Q3" s="87"/>
      <c r="R3" s="87"/>
      <c r="S3" s="87"/>
      <c r="T3" s="87"/>
      <c r="U3" s="87"/>
      <c r="V3" s="87"/>
      <c r="W3" s="87"/>
    </row>
    <row r="4" spans="1:23" ht="21" x14ac:dyDescent="0.35">
      <c r="A4" s="88" t="s">
        <v>163</v>
      </c>
      <c r="B4" s="88"/>
      <c r="C4" s="88"/>
      <c r="D4" s="88"/>
      <c r="E4" s="88"/>
      <c r="F4" s="3"/>
      <c r="G4" s="4" t="s">
        <v>10</v>
      </c>
      <c r="H4" s="5"/>
      <c r="I4" s="6"/>
      <c r="K4" s="9" t="s">
        <v>11</v>
      </c>
      <c r="L4" s="9">
        <v>3</v>
      </c>
      <c r="N4" s="10">
        <v>3</v>
      </c>
      <c r="O4" s="87"/>
      <c r="P4" s="87"/>
      <c r="Q4" s="87"/>
      <c r="R4" s="87"/>
      <c r="S4" s="87"/>
      <c r="T4" s="87"/>
      <c r="U4" s="87"/>
      <c r="V4" s="87"/>
      <c r="W4" s="87"/>
    </row>
    <row r="5" spans="1:23" ht="21" x14ac:dyDescent="0.35">
      <c r="A5" s="69" t="s">
        <v>12</v>
      </c>
      <c r="B5" s="69"/>
      <c r="C5" s="69"/>
      <c r="D5" s="69"/>
      <c r="E5" s="69"/>
      <c r="F5" s="3"/>
      <c r="G5" s="4" t="s">
        <v>13</v>
      </c>
      <c r="H5" s="12">
        <v>100</v>
      </c>
      <c r="I5" s="6"/>
      <c r="K5" s="13" t="s">
        <v>14</v>
      </c>
      <c r="L5" s="13">
        <v>2</v>
      </c>
      <c r="N5" s="14">
        <v>2</v>
      </c>
      <c r="O5" s="87"/>
      <c r="P5" s="87"/>
      <c r="Q5" s="87"/>
      <c r="R5" s="87"/>
      <c r="S5" s="87"/>
      <c r="T5" s="87"/>
      <c r="U5" s="87"/>
      <c r="V5" s="87"/>
      <c r="W5" s="87"/>
    </row>
    <row r="6" spans="1:23" ht="21" x14ac:dyDescent="0.35">
      <c r="B6" s="16" t="s">
        <v>15</v>
      </c>
      <c r="C6" s="17" t="s">
        <v>16</v>
      </c>
      <c r="D6" s="17" t="s">
        <v>17</v>
      </c>
      <c r="E6" s="17" t="s">
        <v>18</v>
      </c>
      <c r="F6" s="17" t="s">
        <v>17</v>
      </c>
      <c r="G6" s="4" t="s">
        <v>18</v>
      </c>
      <c r="H6" s="18">
        <v>100</v>
      </c>
      <c r="I6" s="6"/>
      <c r="K6" s="19" t="s">
        <v>19</v>
      </c>
      <c r="L6" s="19">
        <v>1</v>
      </c>
      <c r="N6" s="20">
        <v>1</v>
      </c>
      <c r="O6" s="87"/>
      <c r="P6" s="87"/>
      <c r="Q6" s="87"/>
      <c r="R6" s="87"/>
      <c r="S6" s="87"/>
      <c r="T6" s="87"/>
      <c r="U6" s="87"/>
      <c r="V6" s="87"/>
      <c r="W6" s="87"/>
    </row>
    <row r="7" spans="1:23" ht="58" x14ac:dyDescent="0.35">
      <c r="B7" s="21" t="s">
        <v>20</v>
      </c>
      <c r="C7" s="22" t="s">
        <v>21</v>
      </c>
      <c r="D7" s="22"/>
      <c r="E7" s="23" t="s">
        <v>21</v>
      </c>
      <c r="F7" s="23"/>
      <c r="G7" s="24" t="s">
        <v>22</v>
      </c>
      <c r="H7" s="25">
        <f>AVERAGE(H5:H6)</f>
        <v>100</v>
      </c>
      <c r="I7" s="26">
        <v>0.6</v>
      </c>
      <c r="K7" s="27" t="s">
        <v>23</v>
      </c>
      <c r="L7" s="27">
        <v>0</v>
      </c>
      <c r="N7" s="28"/>
      <c r="O7" s="87"/>
      <c r="P7" s="87"/>
      <c r="Q7" s="87"/>
      <c r="R7" s="87"/>
      <c r="S7" s="87"/>
      <c r="T7" s="87"/>
      <c r="U7" s="87"/>
      <c r="V7" s="87"/>
      <c r="W7" s="87"/>
    </row>
    <row r="8" spans="1:23" x14ac:dyDescent="0.35">
      <c r="B8" s="21" t="s">
        <v>24</v>
      </c>
      <c r="C8" s="23" t="s">
        <v>25</v>
      </c>
      <c r="D8" s="23"/>
      <c r="E8" s="23" t="s">
        <v>26</v>
      </c>
      <c r="F8" s="23"/>
      <c r="G8" s="24" t="s">
        <v>27</v>
      </c>
      <c r="H8" s="4" t="s">
        <v>28</v>
      </c>
      <c r="I8" s="6"/>
    </row>
    <row r="9" spans="1:23" x14ac:dyDescent="0.35">
      <c r="B9" s="21" t="s">
        <v>29</v>
      </c>
      <c r="C9" s="23" t="s">
        <v>30</v>
      </c>
      <c r="D9" s="23"/>
      <c r="E9" s="23" t="s">
        <v>30</v>
      </c>
      <c r="F9" s="29"/>
      <c r="H9" s="30"/>
      <c r="I9" s="30"/>
      <c r="W9" s="31"/>
    </row>
    <row r="10" spans="1:23" s="40" customFormat="1" ht="15.5" x14ac:dyDescent="0.35">
      <c r="A10" s="32"/>
      <c r="B10" s="21" t="s">
        <v>31</v>
      </c>
      <c r="C10" s="23">
        <v>50</v>
      </c>
      <c r="D10" s="33">
        <f>(0.55*50)</f>
        <v>27.500000000000004</v>
      </c>
      <c r="E10" s="34">
        <v>50</v>
      </c>
      <c r="F10" s="35">
        <f>0.55*50</f>
        <v>27.500000000000004</v>
      </c>
      <c r="G10" s="36"/>
      <c r="H10" s="37" t="s">
        <v>32</v>
      </c>
      <c r="I10" s="37" t="s">
        <v>33</v>
      </c>
      <c r="J10" s="38" t="s">
        <v>34</v>
      </c>
      <c r="K10" s="38" t="s">
        <v>35</v>
      </c>
      <c r="L10" s="38" t="s">
        <v>36</v>
      </c>
      <c r="M10" s="38" t="s">
        <v>37</v>
      </c>
      <c r="N10" s="38" t="s">
        <v>38</v>
      </c>
      <c r="O10" s="38" t="s">
        <v>39</v>
      </c>
      <c r="P10" s="38" t="s">
        <v>40</v>
      </c>
      <c r="Q10" s="38" t="s">
        <v>41</v>
      </c>
      <c r="R10" s="38" t="s">
        <v>42</v>
      </c>
      <c r="S10" s="38" t="s">
        <v>43</v>
      </c>
      <c r="T10" s="39" t="s">
        <v>44</v>
      </c>
      <c r="U10" s="38" t="s">
        <v>45</v>
      </c>
      <c r="V10" s="38" t="s">
        <v>46</v>
      </c>
      <c r="W10" s="38" t="s">
        <v>47</v>
      </c>
    </row>
    <row r="11" spans="1:23" ht="15.5" x14ac:dyDescent="0.35">
      <c r="A11" s="15">
        <v>1</v>
      </c>
      <c r="B11" s="41" t="s">
        <v>56</v>
      </c>
      <c r="C11" s="75">
        <v>45</v>
      </c>
      <c r="D11" s="43">
        <f>COUNTIF(C11:C25,"&gt;="&amp;D10)</f>
        <v>15</v>
      </c>
      <c r="E11" s="75">
        <v>47.27</v>
      </c>
      <c r="F11" s="45">
        <f>COUNTIF(E11:E25,"&gt;="&amp;F10)</f>
        <v>15</v>
      </c>
      <c r="G11" s="46" t="s">
        <v>49</v>
      </c>
      <c r="H11" s="47">
        <v>1</v>
      </c>
      <c r="I11" s="47">
        <v>1</v>
      </c>
      <c r="J11" s="47">
        <v>0</v>
      </c>
      <c r="K11" s="47">
        <v>1</v>
      </c>
      <c r="L11" s="47">
        <v>1</v>
      </c>
      <c r="M11" s="47">
        <v>0</v>
      </c>
      <c r="N11" s="47">
        <v>0</v>
      </c>
      <c r="O11" s="47">
        <v>1</v>
      </c>
      <c r="P11" s="47">
        <v>0</v>
      </c>
      <c r="Q11" s="47">
        <v>1</v>
      </c>
      <c r="R11" s="47">
        <v>0</v>
      </c>
      <c r="S11" s="47">
        <v>2</v>
      </c>
      <c r="T11" s="47">
        <v>1</v>
      </c>
      <c r="U11" s="47">
        <v>2</v>
      </c>
      <c r="V11" s="47">
        <v>0</v>
      </c>
      <c r="W11" s="47">
        <v>1</v>
      </c>
    </row>
    <row r="12" spans="1:23" ht="15.5" x14ac:dyDescent="0.35">
      <c r="A12" s="15">
        <v>2</v>
      </c>
      <c r="B12" s="41">
        <v>180704110003</v>
      </c>
      <c r="C12" s="75">
        <v>39.44</v>
      </c>
      <c r="D12" s="48">
        <f>(15/15)*100</f>
        <v>100</v>
      </c>
      <c r="E12" s="75">
        <v>35.450000000000003</v>
      </c>
      <c r="F12" s="49">
        <f>(15/15)*100</f>
        <v>100</v>
      </c>
      <c r="G12" s="46" t="s">
        <v>51</v>
      </c>
      <c r="H12" s="47">
        <v>3</v>
      </c>
      <c r="I12" s="47">
        <v>2</v>
      </c>
      <c r="J12" s="47">
        <v>1</v>
      </c>
      <c r="K12" s="47">
        <v>2</v>
      </c>
      <c r="L12" s="47">
        <v>2</v>
      </c>
      <c r="M12" s="47">
        <v>2</v>
      </c>
      <c r="N12" s="47">
        <v>2</v>
      </c>
      <c r="O12" s="47">
        <v>1</v>
      </c>
      <c r="P12" s="47">
        <v>1</v>
      </c>
      <c r="Q12" s="47">
        <v>1</v>
      </c>
      <c r="R12" s="47">
        <v>1</v>
      </c>
      <c r="S12" s="47">
        <v>1</v>
      </c>
      <c r="T12" s="47">
        <v>2</v>
      </c>
      <c r="U12" s="47">
        <v>2</v>
      </c>
      <c r="V12" s="47">
        <v>1</v>
      </c>
      <c r="W12" s="47">
        <v>1</v>
      </c>
    </row>
    <row r="13" spans="1:23" ht="15.5" x14ac:dyDescent="0.35">
      <c r="A13" s="15">
        <v>3</v>
      </c>
      <c r="B13" s="41" t="s">
        <v>59</v>
      </c>
      <c r="C13" s="75">
        <v>43.333333333333336</v>
      </c>
      <c r="D13" s="43"/>
      <c r="E13" s="75">
        <v>46.36363636363636</v>
      </c>
      <c r="F13" s="50"/>
      <c r="G13" s="46" t="s">
        <v>53</v>
      </c>
      <c r="H13" s="47">
        <v>3</v>
      </c>
      <c r="I13" s="47">
        <v>3</v>
      </c>
      <c r="J13" s="47">
        <v>2</v>
      </c>
      <c r="K13" s="47">
        <v>3</v>
      </c>
      <c r="L13" s="47">
        <v>3</v>
      </c>
      <c r="M13" s="47">
        <v>2</v>
      </c>
      <c r="N13" s="47">
        <v>3</v>
      </c>
      <c r="O13" s="47">
        <v>1</v>
      </c>
      <c r="P13" s="47">
        <v>1</v>
      </c>
      <c r="Q13" s="47">
        <v>3</v>
      </c>
      <c r="R13" s="47">
        <v>1</v>
      </c>
      <c r="S13" s="47">
        <v>3</v>
      </c>
      <c r="T13" s="47">
        <v>3</v>
      </c>
      <c r="U13" s="47">
        <v>3</v>
      </c>
      <c r="V13" s="47">
        <v>1</v>
      </c>
      <c r="W13" s="47">
        <v>2</v>
      </c>
    </row>
    <row r="14" spans="1:23" ht="15.5" x14ac:dyDescent="0.35">
      <c r="A14" s="15">
        <v>4</v>
      </c>
      <c r="B14" s="41" t="s">
        <v>60</v>
      </c>
      <c r="C14" s="75">
        <v>41.666666666666671</v>
      </c>
      <c r="D14" s="43"/>
      <c r="E14" s="75">
        <v>45.909090909090914</v>
      </c>
      <c r="F14" s="50"/>
      <c r="G14" s="51" t="s">
        <v>55</v>
      </c>
      <c r="H14" s="52">
        <f>AVERAGE(H11:H13)</f>
        <v>2.3333333333333335</v>
      </c>
      <c r="I14" s="52">
        <f t="shared" ref="I14:W14" si="0">AVERAGE(I11:I13)</f>
        <v>2</v>
      </c>
      <c r="J14" s="52">
        <f t="shared" si="0"/>
        <v>1</v>
      </c>
      <c r="K14" s="52">
        <f t="shared" si="0"/>
        <v>2</v>
      </c>
      <c r="L14" s="52">
        <f t="shared" si="0"/>
        <v>2</v>
      </c>
      <c r="M14" s="52">
        <f t="shared" si="0"/>
        <v>1.3333333333333333</v>
      </c>
      <c r="N14" s="52">
        <f t="shared" si="0"/>
        <v>1.6666666666666667</v>
      </c>
      <c r="O14" s="52">
        <f t="shared" si="0"/>
        <v>1</v>
      </c>
      <c r="P14" s="52">
        <f t="shared" si="0"/>
        <v>0.66666666666666663</v>
      </c>
      <c r="Q14" s="52">
        <f t="shared" si="0"/>
        <v>1.6666666666666667</v>
      </c>
      <c r="R14" s="52">
        <f t="shared" si="0"/>
        <v>0.66666666666666663</v>
      </c>
      <c r="S14" s="52">
        <f t="shared" si="0"/>
        <v>2</v>
      </c>
      <c r="T14" s="52">
        <f t="shared" si="0"/>
        <v>2</v>
      </c>
      <c r="U14" s="52">
        <f t="shared" si="0"/>
        <v>2.3333333333333335</v>
      </c>
      <c r="V14" s="52">
        <f t="shared" si="0"/>
        <v>0.66666666666666663</v>
      </c>
      <c r="W14" s="52">
        <f t="shared" si="0"/>
        <v>1.3333333333333333</v>
      </c>
    </row>
    <row r="15" spans="1:23" ht="15.5" x14ac:dyDescent="0.35">
      <c r="A15" s="15">
        <v>5</v>
      </c>
      <c r="B15" s="41" t="s">
        <v>61</v>
      </c>
      <c r="C15" s="75">
        <v>42.222222222222221</v>
      </c>
      <c r="D15" s="43"/>
      <c r="E15" s="75">
        <v>41.818181818181813</v>
      </c>
      <c r="F15" s="50"/>
      <c r="G15" s="53" t="s">
        <v>57</v>
      </c>
      <c r="H15" s="54">
        <f>(100*H14)/100</f>
        <v>2.3333333333333335</v>
      </c>
      <c r="I15" s="54">
        <f t="shared" ref="I15:W15" si="1">(100*I14)/100</f>
        <v>2</v>
      </c>
      <c r="J15" s="54">
        <f t="shared" si="1"/>
        <v>1</v>
      </c>
      <c r="K15" s="54">
        <f t="shared" si="1"/>
        <v>2</v>
      </c>
      <c r="L15" s="54">
        <f t="shared" si="1"/>
        <v>2</v>
      </c>
      <c r="M15" s="54">
        <f t="shared" si="1"/>
        <v>1.333333333333333</v>
      </c>
      <c r="N15" s="54">
        <f t="shared" si="1"/>
        <v>1.666666666666667</v>
      </c>
      <c r="O15" s="54">
        <f t="shared" si="1"/>
        <v>1</v>
      </c>
      <c r="P15" s="54">
        <f t="shared" si="1"/>
        <v>0.66666666666666652</v>
      </c>
      <c r="Q15" s="54">
        <f t="shared" si="1"/>
        <v>1.666666666666667</v>
      </c>
      <c r="R15" s="54">
        <f t="shared" si="1"/>
        <v>0.66666666666666652</v>
      </c>
      <c r="S15" s="54">
        <f t="shared" si="1"/>
        <v>2</v>
      </c>
      <c r="T15" s="54">
        <f t="shared" si="1"/>
        <v>2</v>
      </c>
      <c r="U15" s="54">
        <f t="shared" si="1"/>
        <v>2.3333333333333335</v>
      </c>
      <c r="V15" s="54">
        <f t="shared" si="1"/>
        <v>0.66666666666666652</v>
      </c>
      <c r="W15" s="54">
        <f t="shared" si="1"/>
        <v>1.333333333333333</v>
      </c>
    </row>
    <row r="16" spans="1:23" x14ac:dyDescent="0.35">
      <c r="A16" s="15">
        <v>6</v>
      </c>
      <c r="B16" s="41" t="s">
        <v>63</v>
      </c>
      <c r="C16" s="75">
        <v>42.222222222222221</v>
      </c>
      <c r="D16" s="43"/>
      <c r="E16" s="75">
        <v>44.545454545454547</v>
      </c>
      <c r="F16" s="50"/>
      <c r="G16" s="55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</row>
    <row r="17" spans="1:24" x14ac:dyDescent="0.35">
      <c r="A17" s="15">
        <v>7</v>
      </c>
      <c r="B17" s="41" t="s">
        <v>64</v>
      </c>
      <c r="C17" s="75">
        <v>43.888888888888886</v>
      </c>
      <c r="D17" s="43"/>
      <c r="E17" s="75">
        <v>47.272727272727273</v>
      </c>
      <c r="F17" s="43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</row>
    <row r="18" spans="1:24" x14ac:dyDescent="0.35">
      <c r="A18" s="15">
        <v>8</v>
      </c>
      <c r="B18" s="41" t="s">
        <v>65</v>
      </c>
      <c r="C18" s="75">
        <v>45</v>
      </c>
      <c r="D18" s="43"/>
      <c r="E18" s="75">
        <v>45.454545454545453</v>
      </c>
      <c r="F18" s="58"/>
      <c r="G18" s="32"/>
      <c r="H18" s="31"/>
      <c r="I18" s="31"/>
      <c r="J18" s="31"/>
      <c r="K18" s="31"/>
      <c r="L18" s="31"/>
      <c r="M18" s="31"/>
      <c r="N18" s="31"/>
      <c r="O18" s="31"/>
      <c r="P18" s="31"/>
      <c r="Q18" s="57"/>
      <c r="R18" s="57"/>
      <c r="S18" s="57"/>
      <c r="T18" s="57"/>
      <c r="U18" s="57"/>
      <c r="V18" s="57"/>
      <c r="W18" s="57"/>
    </row>
    <row r="19" spans="1:24" x14ac:dyDescent="0.35">
      <c r="A19" s="15">
        <v>9</v>
      </c>
      <c r="B19" s="41" t="s">
        <v>66</v>
      </c>
      <c r="C19" s="75">
        <v>45.555555555555557</v>
      </c>
      <c r="D19" s="43"/>
      <c r="E19" s="75">
        <v>46.36363636363636</v>
      </c>
      <c r="F19" s="58"/>
      <c r="G19" s="32"/>
      <c r="H19" s="31"/>
      <c r="I19" s="31"/>
      <c r="J19" s="31"/>
      <c r="K19" s="40"/>
      <c r="L19" s="40"/>
      <c r="M19" s="40"/>
      <c r="N19" s="40"/>
      <c r="O19" s="40"/>
      <c r="P19" s="40"/>
      <c r="W19" s="57"/>
    </row>
    <row r="20" spans="1:24" x14ac:dyDescent="0.35">
      <c r="A20" s="15">
        <v>10</v>
      </c>
      <c r="B20" s="41" t="s">
        <v>67</v>
      </c>
      <c r="C20" s="75">
        <v>42.222222222222221</v>
      </c>
      <c r="D20" s="43"/>
      <c r="E20" s="75">
        <v>45</v>
      </c>
      <c r="F20" s="58"/>
      <c r="G20" s="32"/>
      <c r="H20" s="40"/>
      <c r="I20" s="59"/>
      <c r="J20" s="60"/>
      <c r="K20" s="60"/>
      <c r="L20" s="40"/>
      <c r="M20" s="40"/>
      <c r="N20" s="40"/>
      <c r="O20" s="40"/>
      <c r="P20" s="40"/>
    </row>
    <row r="21" spans="1:24" x14ac:dyDescent="0.35">
      <c r="A21" s="15">
        <v>11</v>
      </c>
      <c r="B21" s="41" t="s">
        <v>68</v>
      </c>
      <c r="C21" s="75">
        <v>44.444444444444443</v>
      </c>
      <c r="D21" s="43"/>
      <c r="E21" s="75">
        <v>46.36363636363636</v>
      </c>
      <c r="F21" s="58"/>
      <c r="H21" s="68"/>
      <c r="I21" s="89"/>
      <c r="J21" s="89"/>
      <c r="M21" s="30"/>
      <c r="N21" s="30"/>
      <c r="O21" s="30"/>
      <c r="P21" s="30"/>
      <c r="Q21" s="30"/>
    </row>
    <row r="22" spans="1:24" x14ac:dyDescent="0.35">
      <c r="A22" s="15">
        <v>12</v>
      </c>
      <c r="B22" s="41" t="s">
        <v>48</v>
      </c>
      <c r="C22" s="75">
        <v>35.555555555555557</v>
      </c>
      <c r="D22" s="43"/>
      <c r="E22" s="75">
        <v>40.454545454545453</v>
      </c>
      <c r="F22" s="58"/>
      <c r="H22" s="62"/>
      <c r="I22" s="63"/>
      <c r="J22" s="63"/>
      <c r="M22" s="30"/>
      <c r="N22" s="30"/>
      <c r="O22" s="30"/>
      <c r="P22" s="30"/>
      <c r="Q22" s="30"/>
    </row>
    <row r="23" spans="1:24" x14ac:dyDescent="0.35">
      <c r="A23" s="15">
        <v>13</v>
      </c>
      <c r="B23" s="41" t="s">
        <v>50</v>
      </c>
      <c r="C23" s="75">
        <v>37.777777777777779</v>
      </c>
      <c r="D23" s="43"/>
      <c r="E23" s="75">
        <v>43.18181818181818</v>
      </c>
      <c r="F23" s="58"/>
      <c r="H23" s="64"/>
      <c r="I23" s="31"/>
      <c r="J23" s="31"/>
      <c r="K23" s="31"/>
      <c r="L23" s="31"/>
      <c r="M23" s="31"/>
      <c r="N23" s="60"/>
      <c r="O23" s="60"/>
      <c r="P23" s="60"/>
      <c r="Q23" s="60"/>
      <c r="R23" s="60"/>
      <c r="S23" s="31"/>
      <c r="T23" s="31"/>
      <c r="U23" s="31"/>
      <c r="V23" s="31"/>
      <c r="W23" s="31"/>
      <c r="X23" s="31"/>
    </row>
    <row r="24" spans="1:24" x14ac:dyDescent="0.35">
      <c r="A24" s="15">
        <v>14</v>
      </c>
      <c r="B24" s="41" t="s">
        <v>52</v>
      </c>
      <c r="C24" s="75">
        <v>41.111111111111107</v>
      </c>
      <c r="D24" s="43"/>
      <c r="E24" s="75">
        <v>40.454545454545453</v>
      </c>
      <c r="F24" s="58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31"/>
      <c r="X24" s="31"/>
    </row>
    <row r="25" spans="1:24" ht="15.5" x14ac:dyDescent="0.35">
      <c r="A25" s="15">
        <v>15</v>
      </c>
      <c r="B25" s="41" t="s">
        <v>54</v>
      </c>
      <c r="C25" s="75">
        <v>35</v>
      </c>
      <c r="D25" s="71"/>
      <c r="E25" s="75">
        <v>43.18181818181818</v>
      </c>
      <c r="F25" s="72"/>
      <c r="G25" s="65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31"/>
      <c r="X25" s="31"/>
    </row>
    <row r="26" spans="1:24" ht="15.5" x14ac:dyDescent="0.35">
      <c r="A26" s="66"/>
      <c r="B26" s="66"/>
      <c r="C26" s="66"/>
      <c r="D26" s="66"/>
      <c r="E26" s="66"/>
      <c r="F26" s="66"/>
      <c r="G26" s="66"/>
      <c r="H26"/>
      <c r="I26"/>
      <c r="W26" s="67"/>
    </row>
    <row r="27" spans="1:24" ht="15.5" x14ac:dyDescent="0.35">
      <c r="A27" s="66"/>
      <c r="B27" s="66"/>
      <c r="C27" s="76"/>
      <c r="D27" s="76"/>
      <c r="E27" s="76"/>
      <c r="F27" s="76"/>
      <c r="G27" s="66"/>
      <c r="H27"/>
      <c r="I2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</row>
    <row r="28" spans="1:24" x14ac:dyDescent="0.35">
      <c r="A28" s="66"/>
      <c r="B28" s="66"/>
      <c r="C28" s="66"/>
      <c r="D28" s="66"/>
      <c r="E28" s="66"/>
      <c r="F28" s="66"/>
      <c r="G28" s="66"/>
      <c r="H28"/>
      <c r="I28"/>
    </row>
    <row r="29" spans="1:24" x14ac:dyDescent="0.35">
      <c r="A29" s="66"/>
      <c r="B29" s="66"/>
      <c r="C29" s="66"/>
      <c r="D29" s="66"/>
      <c r="E29" s="66"/>
      <c r="F29" s="66"/>
      <c r="G29" s="66"/>
      <c r="H29"/>
      <c r="I29"/>
    </row>
    <row r="30" spans="1:24" x14ac:dyDescent="0.35">
      <c r="A30" s="66"/>
      <c r="B30" s="66"/>
      <c r="C30" s="66"/>
      <c r="D30" s="66"/>
      <c r="E30" s="66"/>
      <c r="F30" s="66"/>
      <c r="G30" s="66"/>
      <c r="H30"/>
      <c r="I30"/>
    </row>
    <row r="31" spans="1:24" x14ac:dyDescent="0.35">
      <c r="A31" s="66"/>
      <c r="B31" s="66"/>
      <c r="C31" s="66"/>
      <c r="D31" s="66"/>
      <c r="E31" s="66"/>
      <c r="F31" s="66"/>
      <c r="G31" s="66"/>
      <c r="H31"/>
      <c r="I31"/>
    </row>
    <row r="32" spans="1:24" s="67" customFormat="1" ht="15.5" x14ac:dyDescent="0.35">
      <c r="A32" s="66"/>
      <c r="B32" s="66"/>
      <c r="C32" s="66"/>
      <c r="D32" s="66"/>
      <c r="E32" s="66"/>
      <c r="F32" s="66"/>
      <c r="G32" s="66"/>
      <c r="H32"/>
      <c r="I3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ht="15.5" x14ac:dyDescent="0.35">
      <c r="A33" s="66"/>
      <c r="B33" s="66"/>
      <c r="C33" s="66"/>
      <c r="D33" s="66"/>
      <c r="E33" s="66"/>
      <c r="F33" s="66"/>
      <c r="G33" s="66"/>
      <c r="H33"/>
      <c r="I33"/>
      <c r="W33" s="67"/>
    </row>
    <row r="34" spans="1:23" ht="15.5" x14ac:dyDescent="0.35">
      <c r="A34" s="66"/>
      <c r="B34" s="66"/>
      <c r="C34" s="66"/>
      <c r="D34" s="66"/>
      <c r="E34" s="66"/>
      <c r="F34" s="66"/>
      <c r="G34" s="66"/>
      <c r="H34"/>
      <c r="I34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</row>
    <row r="35" spans="1:23" x14ac:dyDescent="0.35">
      <c r="A35" s="66"/>
      <c r="B35" s="66"/>
      <c r="C35" s="66"/>
      <c r="D35" s="66"/>
      <c r="E35" s="66"/>
      <c r="F35" s="66"/>
      <c r="G35" s="66"/>
      <c r="H35"/>
      <c r="I35"/>
    </row>
    <row r="36" spans="1:23" x14ac:dyDescent="0.35">
      <c r="A36" s="66"/>
      <c r="B36" s="66"/>
      <c r="C36" s="66"/>
      <c r="D36" s="66"/>
      <c r="E36" s="66"/>
      <c r="F36" s="66"/>
      <c r="G36" s="66"/>
      <c r="H36"/>
      <c r="I36"/>
    </row>
    <row r="37" spans="1:23" x14ac:dyDescent="0.35">
      <c r="A37" s="66"/>
      <c r="B37" s="66"/>
      <c r="C37" s="66"/>
      <c r="D37" s="66"/>
      <c r="E37" s="66"/>
      <c r="F37" s="66"/>
      <c r="G37" s="66"/>
      <c r="H37"/>
      <c r="I37"/>
    </row>
    <row r="38" spans="1:23" x14ac:dyDescent="0.35">
      <c r="A38" s="66"/>
      <c r="B38" s="66"/>
      <c r="C38" s="66"/>
      <c r="D38" s="66"/>
      <c r="E38" s="66"/>
      <c r="F38" s="66"/>
      <c r="G38" s="66"/>
      <c r="H38"/>
      <c r="I38"/>
    </row>
    <row r="39" spans="1:23" x14ac:dyDescent="0.35">
      <c r="A39" s="66"/>
      <c r="B39" s="66"/>
      <c r="C39" s="66"/>
      <c r="D39" s="66"/>
      <c r="E39" s="66"/>
      <c r="F39" s="66"/>
      <c r="G39" s="66"/>
      <c r="H39"/>
      <c r="I39"/>
    </row>
    <row r="40" spans="1:23" s="67" customFormat="1" ht="15.5" x14ac:dyDescent="0.35">
      <c r="A40" s="66"/>
      <c r="B40" s="66"/>
      <c r="C40" s="66"/>
      <c r="D40" s="66"/>
      <c r="E40" s="66"/>
      <c r="F40" s="66"/>
      <c r="G40" s="66"/>
      <c r="H40"/>
      <c r="I40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ht="15.5" x14ac:dyDescent="0.35">
      <c r="A41" s="66"/>
      <c r="B41" s="66"/>
      <c r="C41" s="66"/>
      <c r="D41" s="66"/>
      <c r="E41" s="66"/>
      <c r="F41" s="66"/>
      <c r="G41" s="66"/>
      <c r="H41"/>
      <c r="I41"/>
      <c r="W41" s="67"/>
    </row>
    <row r="42" spans="1:23" ht="15.5" x14ac:dyDescent="0.35">
      <c r="A42" s="66"/>
      <c r="B42" s="66"/>
      <c r="C42" s="66"/>
      <c r="D42" s="66"/>
      <c r="E42" s="66"/>
      <c r="F42" s="66"/>
      <c r="G42" s="66"/>
      <c r="H42"/>
      <c r="I42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</row>
    <row r="43" spans="1:23" x14ac:dyDescent="0.35">
      <c r="A43" s="66"/>
      <c r="B43" s="66"/>
      <c r="C43" s="66"/>
      <c r="D43" s="66"/>
      <c r="E43" s="66"/>
      <c r="F43" s="66"/>
      <c r="G43" s="66"/>
      <c r="H43"/>
      <c r="I43"/>
    </row>
    <row r="44" spans="1:23" x14ac:dyDescent="0.35">
      <c r="G44" s="66"/>
      <c r="H44"/>
      <c r="I44"/>
    </row>
    <row r="45" spans="1:23" x14ac:dyDescent="0.35">
      <c r="H45"/>
      <c r="I45"/>
    </row>
  </sheetData>
  <mergeCells count="7">
    <mergeCell ref="O3:W7"/>
    <mergeCell ref="A4:E4"/>
    <mergeCell ref="I21:J21"/>
    <mergeCell ref="A1:E1"/>
    <mergeCell ref="G1:M1"/>
    <mergeCell ref="A2:E2"/>
    <mergeCell ref="A3:E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6"/>
  <sheetViews>
    <sheetView topLeftCell="A13" workbookViewId="0">
      <selection activeCell="G7" sqref="G7"/>
    </sheetView>
  </sheetViews>
  <sheetFormatPr defaultColWidth="15.26953125" defaultRowHeight="14.5" x14ac:dyDescent="0.35"/>
  <cols>
    <col min="1" max="7" width="15.26953125" style="15"/>
    <col min="8" max="16384" width="15.26953125" style="2"/>
  </cols>
  <sheetData>
    <row r="1" spans="1:23" x14ac:dyDescent="0.35">
      <c r="A1" s="90" t="s">
        <v>0</v>
      </c>
      <c r="B1" s="91"/>
      <c r="C1" s="91"/>
      <c r="D1" s="91"/>
      <c r="E1" s="92"/>
      <c r="F1" s="1"/>
      <c r="G1" s="93"/>
      <c r="H1" s="93"/>
      <c r="I1" s="93"/>
      <c r="J1" s="93"/>
      <c r="K1" s="93"/>
      <c r="L1" s="93"/>
      <c r="M1" s="93"/>
    </row>
    <row r="2" spans="1:23" x14ac:dyDescent="0.35">
      <c r="A2" s="88" t="s">
        <v>1</v>
      </c>
      <c r="B2" s="88"/>
      <c r="C2" s="88"/>
      <c r="D2" s="88"/>
      <c r="E2" s="88"/>
      <c r="F2" s="3"/>
      <c r="G2" s="4" t="s">
        <v>2</v>
      </c>
      <c r="H2" s="5"/>
      <c r="I2" s="6"/>
    </row>
    <row r="3" spans="1:23" ht="75" customHeight="1" x14ac:dyDescent="0.35">
      <c r="A3" s="88" t="s">
        <v>164</v>
      </c>
      <c r="B3" s="88"/>
      <c r="C3" s="88"/>
      <c r="D3" s="88"/>
      <c r="E3" s="88"/>
      <c r="F3" s="3"/>
      <c r="G3" s="4" t="s">
        <v>3</v>
      </c>
      <c r="H3" s="5"/>
      <c r="I3" s="7" t="s">
        <v>4</v>
      </c>
      <c r="K3" s="8" t="s">
        <v>5</v>
      </c>
      <c r="L3" s="8" t="s">
        <v>6</v>
      </c>
      <c r="N3" s="8" t="s">
        <v>7</v>
      </c>
      <c r="O3" s="87" t="s">
        <v>8</v>
      </c>
      <c r="P3" s="87"/>
      <c r="Q3" s="87"/>
      <c r="R3" s="87"/>
      <c r="S3" s="87"/>
      <c r="T3" s="87"/>
      <c r="U3" s="87"/>
      <c r="V3" s="87"/>
      <c r="W3" s="87"/>
    </row>
    <row r="4" spans="1:23" ht="21" x14ac:dyDescent="0.35">
      <c r="A4" s="88" t="s">
        <v>165</v>
      </c>
      <c r="B4" s="88"/>
      <c r="C4" s="88"/>
      <c r="D4" s="88"/>
      <c r="E4" s="88"/>
      <c r="F4" s="3"/>
      <c r="G4" s="4" t="s">
        <v>10</v>
      </c>
      <c r="H4" s="5"/>
      <c r="I4" s="6"/>
      <c r="K4" s="9" t="s">
        <v>11</v>
      </c>
      <c r="L4" s="9">
        <v>3</v>
      </c>
      <c r="N4" s="10">
        <v>3</v>
      </c>
      <c r="O4" s="87"/>
      <c r="P4" s="87"/>
      <c r="Q4" s="87"/>
      <c r="R4" s="87"/>
      <c r="S4" s="87"/>
      <c r="T4" s="87"/>
      <c r="U4" s="87"/>
      <c r="V4" s="87"/>
      <c r="W4" s="87"/>
    </row>
    <row r="5" spans="1:23" ht="21" x14ac:dyDescent="0.35">
      <c r="A5" s="69" t="s">
        <v>12</v>
      </c>
      <c r="B5" s="69"/>
      <c r="C5" s="69"/>
      <c r="D5" s="69"/>
      <c r="E5" s="69"/>
      <c r="F5" s="3"/>
      <c r="G5" s="4" t="s">
        <v>13</v>
      </c>
      <c r="H5" s="12">
        <v>100</v>
      </c>
      <c r="I5" s="6"/>
      <c r="K5" s="13" t="s">
        <v>14</v>
      </c>
      <c r="L5" s="13">
        <v>2</v>
      </c>
      <c r="N5" s="14">
        <v>2</v>
      </c>
      <c r="O5" s="87"/>
      <c r="P5" s="87"/>
      <c r="Q5" s="87"/>
      <c r="R5" s="87"/>
      <c r="S5" s="87"/>
      <c r="T5" s="87"/>
      <c r="U5" s="87"/>
      <c r="V5" s="87"/>
      <c r="W5" s="87"/>
    </row>
    <row r="6" spans="1:23" ht="21" x14ac:dyDescent="0.35">
      <c r="B6" s="16" t="s">
        <v>15</v>
      </c>
      <c r="C6" s="17" t="s">
        <v>16</v>
      </c>
      <c r="D6" s="17" t="s">
        <v>17</v>
      </c>
      <c r="E6" s="17" t="s">
        <v>18</v>
      </c>
      <c r="F6" s="17" t="s">
        <v>17</v>
      </c>
      <c r="G6" s="4" t="s">
        <v>18</v>
      </c>
      <c r="H6" s="18">
        <v>43.75</v>
      </c>
      <c r="I6" s="6"/>
      <c r="K6" s="19" t="s">
        <v>19</v>
      </c>
      <c r="L6" s="19">
        <v>1</v>
      </c>
      <c r="N6" s="20">
        <v>1</v>
      </c>
      <c r="O6" s="87"/>
      <c r="P6" s="87"/>
      <c r="Q6" s="87"/>
      <c r="R6" s="87"/>
      <c r="S6" s="87"/>
      <c r="T6" s="87"/>
      <c r="U6" s="87"/>
      <c r="V6" s="87"/>
      <c r="W6" s="87"/>
    </row>
    <row r="7" spans="1:23" ht="60" customHeight="1" x14ac:dyDescent="0.35">
      <c r="B7" s="21" t="s">
        <v>20</v>
      </c>
      <c r="C7" s="22" t="s">
        <v>21</v>
      </c>
      <c r="D7" s="22"/>
      <c r="E7" s="23" t="s">
        <v>21</v>
      </c>
      <c r="F7" s="23"/>
      <c r="G7" s="24" t="s">
        <v>22</v>
      </c>
      <c r="H7" s="25">
        <f>AVERAGE(H5:H6)</f>
        <v>71.875</v>
      </c>
      <c r="I7" s="26">
        <v>0.6</v>
      </c>
      <c r="K7" s="27" t="s">
        <v>23</v>
      </c>
      <c r="L7" s="27">
        <v>0</v>
      </c>
      <c r="N7" s="28"/>
      <c r="O7" s="87"/>
      <c r="P7" s="87"/>
      <c r="Q7" s="87"/>
      <c r="R7" s="87"/>
      <c r="S7" s="87"/>
      <c r="T7" s="87"/>
      <c r="U7" s="87"/>
      <c r="V7" s="87"/>
      <c r="W7" s="87"/>
    </row>
    <row r="8" spans="1:23" x14ac:dyDescent="0.35">
      <c r="B8" s="21" t="s">
        <v>24</v>
      </c>
      <c r="C8" s="23" t="s">
        <v>25</v>
      </c>
      <c r="D8" s="23"/>
      <c r="E8" s="23" t="s">
        <v>26</v>
      </c>
      <c r="F8" s="23"/>
      <c r="G8" s="24" t="s">
        <v>27</v>
      </c>
      <c r="H8" s="4" t="s">
        <v>28</v>
      </c>
      <c r="I8" s="6"/>
    </row>
    <row r="9" spans="1:23" x14ac:dyDescent="0.35">
      <c r="B9" s="21" t="s">
        <v>29</v>
      </c>
      <c r="C9" s="23" t="s">
        <v>30</v>
      </c>
      <c r="D9" s="23"/>
      <c r="E9" s="23" t="s">
        <v>30</v>
      </c>
      <c r="F9" s="29"/>
      <c r="H9" s="30"/>
      <c r="I9" s="30"/>
      <c r="W9" s="31"/>
    </row>
    <row r="10" spans="1:23" s="40" customFormat="1" ht="15.5" x14ac:dyDescent="0.35">
      <c r="A10" s="32"/>
      <c r="B10" s="21" t="s">
        <v>31</v>
      </c>
      <c r="C10" s="23">
        <v>50</v>
      </c>
      <c r="D10" s="33">
        <f>(0.55*50)</f>
        <v>27.500000000000004</v>
      </c>
      <c r="E10" s="34">
        <v>50</v>
      </c>
      <c r="F10" s="35">
        <f>0.55*50</f>
        <v>27.500000000000004</v>
      </c>
      <c r="G10" s="36"/>
      <c r="H10" s="37" t="s">
        <v>32</v>
      </c>
      <c r="I10" s="37" t="s">
        <v>33</v>
      </c>
      <c r="J10" s="38" t="s">
        <v>34</v>
      </c>
      <c r="K10" s="38" t="s">
        <v>35</v>
      </c>
      <c r="L10" s="38" t="s">
        <v>36</v>
      </c>
      <c r="M10" s="38" t="s">
        <v>37</v>
      </c>
      <c r="N10" s="38" t="s">
        <v>38</v>
      </c>
      <c r="O10" s="38" t="s">
        <v>39</v>
      </c>
      <c r="P10" s="38" t="s">
        <v>40</v>
      </c>
      <c r="Q10" s="38" t="s">
        <v>41</v>
      </c>
      <c r="R10" s="38" t="s">
        <v>42</v>
      </c>
      <c r="S10" s="38" t="s">
        <v>43</v>
      </c>
      <c r="T10" s="39" t="s">
        <v>44</v>
      </c>
      <c r="U10" s="38" t="s">
        <v>45</v>
      </c>
      <c r="V10" s="38" t="s">
        <v>46</v>
      </c>
      <c r="W10" s="38" t="s">
        <v>47</v>
      </c>
    </row>
    <row r="11" spans="1:23" ht="15.5" x14ac:dyDescent="0.35">
      <c r="A11" s="15">
        <v>1</v>
      </c>
      <c r="B11" s="41" t="s">
        <v>56</v>
      </c>
      <c r="C11" s="43">
        <v>48.75</v>
      </c>
      <c r="D11" s="43">
        <f>COUNTIF(C11:C26,"&gt;="&amp;D10)</f>
        <v>14</v>
      </c>
      <c r="E11" s="43">
        <v>37.5</v>
      </c>
      <c r="F11" s="45">
        <f>COUNTIF(E11:E26,"&gt;="&amp;F10)</f>
        <v>6</v>
      </c>
      <c r="G11" s="46" t="s">
        <v>49</v>
      </c>
      <c r="H11" s="47">
        <v>1</v>
      </c>
      <c r="I11" s="47">
        <v>1</v>
      </c>
      <c r="J11" s="47"/>
      <c r="K11" s="47">
        <v>1</v>
      </c>
      <c r="L11" s="47">
        <v>1</v>
      </c>
      <c r="M11" s="47"/>
      <c r="N11" s="47"/>
      <c r="O11" s="47">
        <v>1</v>
      </c>
      <c r="P11" s="47"/>
      <c r="Q11" s="47">
        <v>1</v>
      </c>
      <c r="R11" s="47"/>
      <c r="S11" s="47">
        <v>2</v>
      </c>
      <c r="T11" s="47">
        <v>1</v>
      </c>
      <c r="U11" s="47">
        <v>2</v>
      </c>
      <c r="V11" s="47"/>
      <c r="W11" s="47">
        <v>1</v>
      </c>
    </row>
    <row r="12" spans="1:23" ht="15.5" x14ac:dyDescent="0.35">
      <c r="A12" s="15">
        <v>2</v>
      </c>
      <c r="B12" s="41" t="s">
        <v>58</v>
      </c>
      <c r="C12" s="43">
        <v>41.25</v>
      </c>
      <c r="D12" s="48">
        <f>(16/16)*100</f>
        <v>100</v>
      </c>
      <c r="E12" s="43">
        <v>0</v>
      </c>
      <c r="F12" s="49">
        <f>(7/16)*100</f>
        <v>43.75</v>
      </c>
      <c r="G12" s="46" t="s">
        <v>51</v>
      </c>
      <c r="H12" s="47">
        <v>3</v>
      </c>
      <c r="I12" s="47">
        <v>2</v>
      </c>
      <c r="J12" s="47">
        <v>1</v>
      </c>
      <c r="K12" s="47">
        <v>2</v>
      </c>
      <c r="L12" s="47">
        <v>2</v>
      </c>
      <c r="M12" s="47">
        <v>2</v>
      </c>
      <c r="N12" s="47">
        <v>2</v>
      </c>
      <c r="O12" s="47">
        <v>1</v>
      </c>
      <c r="P12" s="47">
        <v>1</v>
      </c>
      <c r="Q12" s="47">
        <v>1</v>
      </c>
      <c r="R12" s="47">
        <v>1</v>
      </c>
      <c r="S12" s="47">
        <v>1</v>
      </c>
      <c r="T12" s="47">
        <v>2</v>
      </c>
      <c r="U12" s="47">
        <v>2</v>
      </c>
      <c r="V12" s="47">
        <v>1</v>
      </c>
      <c r="W12" s="47">
        <v>1</v>
      </c>
    </row>
    <row r="13" spans="1:23" ht="15.5" x14ac:dyDescent="0.35">
      <c r="A13" s="15">
        <v>3</v>
      </c>
      <c r="B13" s="41" t="s">
        <v>59</v>
      </c>
      <c r="C13" s="43">
        <v>40</v>
      </c>
      <c r="D13" s="43"/>
      <c r="E13" s="43">
        <v>24.166666666666668</v>
      </c>
      <c r="F13" s="50"/>
      <c r="G13" s="46" t="s">
        <v>53</v>
      </c>
      <c r="H13" s="47">
        <v>3</v>
      </c>
      <c r="I13" s="47">
        <v>3</v>
      </c>
      <c r="J13" s="47">
        <v>2</v>
      </c>
      <c r="K13" s="47">
        <v>3</v>
      </c>
      <c r="L13" s="47">
        <v>3</v>
      </c>
      <c r="M13" s="47">
        <v>2</v>
      </c>
      <c r="N13" s="47">
        <v>3</v>
      </c>
      <c r="O13" s="47">
        <v>1</v>
      </c>
      <c r="P13" s="47">
        <v>1</v>
      </c>
      <c r="Q13" s="47">
        <v>3</v>
      </c>
      <c r="R13" s="47">
        <v>1</v>
      </c>
      <c r="S13" s="47">
        <v>3</v>
      </c>
      <c r="T13" s="47">
        <v>3</v>
      </c>
      <c r="U13" s="47">
        <v>3</v>
      </c>
      <c r="V13" s="47">
        <v>1</v>
      </c>
      <c r="W13" s="47">
        <v>2</v>
      </c>
    </row>
    <row r="14" spans="1:23" ht="15.5" x14ac:dyDescent="0.35">
      <c r="A14" s="15">
        <v>4</v>
      </c>
      <c r="B14" s="41" t="s">
        <v>60</v>
      </c>
      <c r="C14" s="43">
        <v>40</v>
      </c>
      <c r="D14" s="43"/>
      <c r="E14" s="43">
        <v>26.666666666666668</v>
      </c>
      <c r="F14" s="50"/>
      <c r="G14" s="51" t="s">
        <v>55</v>
      </c>
      <c r="H14" s="52">
        <f>AVERAGE(H11:H13)</f>
        <v>2.3333333333333335</v>
      </c>
      <c r="I14" s="52">
        <f t="shared" ref="I14:W14" si="0">AVERAGE(I11:I13)</f>
        <v>2</v>
      </c>
      <c r="J14" s="52">
        <f t="shared" si="0"/>
        <v>1.5</v>
      </c>
      <c r="K14" s="52">
        <f t="shared" si="0"/>
        <v>2</v>
      </c>
      <c r="L14" s="52">
        <f t="shared" si="0"/>
        <v>2</v>
      </c>
      <c r="M14" s="52">
        <f t="shared" si="0"/>
        <v>2</v>
      </c>
      <c r="N14" s="52">
        <f t="shared" si="0"/>
        <v>2.5</v>
      </c>
      <c r="O14" s="52">
        <f t="shared" si="0"/>
        <v>1</v>
      </c>
      <c r="P14" s="52">
        <f t="shared" si="0"/>
        <v>1</v>
      </c>
      <c r="Q14" s="52">
        <f t="shared" si="0"/>
        <v>1.6666666666666667</v>
      </c>
      <c r="R14" s="52">
        <f t="shared" si="0"/>
        <v>1</v>
      </c>
      <c r="S14" s="52">
        <f t="shared" si="0"/>
        <v>2</v>
      </c>
      <c r="T14" s="52">
        <f t="shared" si="0"/>
        <v>2</v>
      </c>
      <c r="U14" s="52">
        <f t="shared" si="0"/>
        <v>2.3333333333333335</v>
      </c>
      <c r="V14" s="52">
        <f t="shared" si="0"/>
        <v>1</v>
      </c>
      <c r="W14" s="52">
        <f t="shared" si="0"/>
        <v>1.3333333333333333</v>
      </c>
    </row>
    <row r="15" spans="1:23" ht="15.5" x14ac:dyDescent="0.35">
      <c r="A15" s="15">
        <v>5</v>
      </c>
      <c r="B15" s="41" t="s">
        <v>61</v>
      </c>
      <c r="C15" s="43">
        <v>42.5</v>
      </c>
      <c r="D15" s="43"/>
      <c r="E15" s="43">
        <v>18.333333333333332</v>
      </c>
      <c r="F15" s="50"/>
      <c r="G15" s="53" t="s">
        <v>57</v>
      </c>
      <c r="H15" s="54">
        <f>(71.88*H14)/100</f>
        <v>1.6772</v>
      </c>
      <c r="I15" s="54">
        <f t="shared" ref="I15:W15" si="1">(71.88*I14)/100</f>
        <v>1.4376</v>
      </c>
      <c r="J15" s="54">
        <f t="shared" si="1"/>
        <v>1.0781999999999998</v>
      </c>
      <c r="K15" s="54">
        <f t="shared" si="1"/>
        <v>1.4376</v>
      </c>
      <c r="L15" s="54">
        <f t="shared" si="1"/>
        <v>1.4376</v>
      </c>
      <c r="M15" s="54">
        <f t="shared" si="1"/>
        <v>1.4376</v>
      </c>
      <c r="N15" s="54">
        <f t="shared" si="1"/>
        <v>1.7969999999999999</v>
      </c>
      <c r="O15" s="54">
        <f t="shared" si="1"/>
        <v>0.71879999999999999</v>
      </c>
      <c r="P15" s="54">
        <f t="shared" si="1"/>
        <v>0.71879999999999999</v>
      </c>
      <c r="Q15" s="54">
        <f t="shared" si="1"/>
        <v>1.198</v>
      </c>
      <c r="R15" s="54">
        <f t="shared" si="1"/>
        <v>0.71879999999999999</v>
      </c>
      <c r="S15" s="54">
        <f t="shared" si="1"/>
        <v>1.4376</v>
      </c>
      <c r="T15" s="54">
        <f t="shared" si="1"/>
        <v>1.4376</v>
      </c>
      <c r="U15" s="54">
        <f t="shared" si="1"/>
        <v>1.6772</v>
      </c>
      <c r="V15" s="54">
        <f t="shared" si="1"/>
        <v>0.71879999999999999</v>
      </c>
      <c r="W15" s="54">
        <f t="shared" si="1"/>
        <v>0.95839999999999992</v>
      </c>
    </row>
    <row r="16" spans="1:23" x14ac:dyDescent="0.35">
      <c r="A16" s="15">
        <v>6</v>
      </c>
      <c r="B16" s="41" t="s">
        <v>63</v>
      </c>
      <c r="C16" s="43">
        <v>40</v>
      </c>
      <c r="D16" s="43"/>
      <c r="E16" s="43">
        <v>17.5</v>
      </c>
      <c r="F16" s="50"/>
      <c r="G16" s="55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</row>
    <row r="17" spans="1:24" x14ac:dyDescent="0.35">
      <c r="A17" s="15">
        <v>7</v>
      </c>
      <c r="B17" s="41" t="s">
        <v>64</v>
      </c>
      <c r="C17" s="43">
        <v>47.5</v>
      </c>
      <c r="D17" s="43"/>
      <c r="E17" s="43">
        <v>28.333333333333332</v>
      </c>
      <c r="F17" s="43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</row>
    <row r="18" spans="1:24" x14ac:dyDescent="0.35">
      <c r="A18" s="15">
        <v>8</v>
      </c>
      <c r="B18" s="41" t="s">
        <v>65</v>
      </c>
      <c r="C18" s="43">
        <v>48.75</v>
      </c>
      <c r="D18" s="43"/>
      <c r="E18" s="43">
        <v>32.5</v>
      </c>
      <c r="F18" s="58"/>
      <c r="G18" s="32"/>
      <c r="H18" s="31"/>
      <c r="I18" s="31"/>
      <c r="J18" s="31"/>
      <c r="K18" s="31"/>
      <c r="L18" s="31"/>
      <c r="M18" s="31"/>
      <c r="N18" s="31"/>
      <c r="O18" s="31"/>
      <c r="P18" s="31"/>
      <c r="Q18" s="57"/>
      <c r="R18" s="57"/>
      <c r="S18" s="57"/>
      <c r="T18" s="57"/>
      <c r="U18" s="57"/>
      <c r="V18" s="57"/>
      <c r="W18" s="57"/>
    </row>
    <row r="19" spans="1:24" x14ac:dyDescent="0.35">
      <c r="A19" s="15">
        <v>9</v>
      </c>
      <c r="B19" s="41" t="s">
        <v>66</v>
      </c>
      <c r="C19" s="43">
        <v>48.75</v>
      </c>
      <c r="D19" s="43"/>
      <c r="E19" s="43">
        <v>32.5</v>
      </c>
      <c r="F19" s="58"/>
      <c r="G19" s="32"/>
      <c r="H19" s="31"/>
      <c r="I19" s="31"/>
      <c r="J19" s="31"/>
      <c r="K19" s="40"/>
      <c r="L19" s="40"/>
      <c r="M19" s="40"/>
      <c r="N19" s="40"/>
      <c r="O19" s="40"/>
      <c r="P19" s="40"/>
      <c r="W19" s="57"/>
    </row>
    <row r="20" spans="1:24" x14ac:dyDescent="0.35">
      <c r="A20" s="15">
        <v>10</v>
      </c>
      <c r="B20" s="41" t="s">
        <v>67</v>
      </c>
      <c r="C20" s="43">
        <v>45</v>
      </c>
      <c r="D20" s="43"/>
      <c r="E20" s="43">
        <v>31.666666666666664</v>
      </c>
      <c r="F20" s="58"/>
      <c r="G20" s="32"/>
      <c r="H20" s="40"/>
      <c r="I20" s="59"/>
      <c r="J20" s="60"/>
      <c r="K20" s="60"/>
      <c r="L20" s="40"/>
      <c r="M20" s="40"/>
      <c r="N20" s="40"/>
      <c r="O20" s="40"/>
      <c r="P20" s="40"/>
    </row>
    <row r="21" spans="1:24" x14ac:dyDescent="0.35">
      <c r="A21" s="15">
        <v>11</v>
      </c>
      <c r="B21" s="41" t="s">
        <v>68</v>
      </c>
      <c r="C21" s="43">
        <v>45</v>
      </c>
      <c r="D21" s="43"/>
      <c r="E21" s="43">
        <v>37.5</v>
      </c>
      <c r="F21" s="58"/>
      <c r="H21" s="68"/>
      <c r="I21" s="89"/>
      <c r="J21" s="89"/>
      <c r="M21" s="30"/>
      <c r="N21" s="30"/>
      <c r="O21" s="30"/>
      <c r="P21" s="30"/>
      <c r="Q21" s="30"/>
    </row>
    <row r="22" spans="1:24" x14ac:dyDescent="0.35">
      <c r="A22" s="15">
        <v>12</v>
      </c>
      <c r="B22" s="41" t="s">
        <v>48</v>
      </c>
      <c r="C22" s="43">
        <v>43.75</v>
      </c>
      <c r="D22" s="43"/>
      <c r="E22" s="43">
        <v>18.333333333333332</v>
      </c>
      <c r="F22" s="58"/>
      <c r="H22" s="62"/>
      <c r="I22" s="63"/>
      <c r="J22" s="63"/>
      <c r="M22" s="30"/>
      <c r="N22" s="30"/>
      <c r="O22" s="30"/>
      <c r="P22" s="30"/>
      <c r="Q22" s="30"/>
    </row>
    <row r="23" spans="1:24" x14ac:dyDescent="0.35">
      <c r="A23" s="15">
        <v>13</v>
      </c>
      <c r="B23" s="41" t="s">
        <v>52</v>
      </c>
      <c r="C23" s="43">
        <v>48.75</v>
      </c>
      <c r="D23" s="43"/>
      <c r="E23" s="43">
        <v>11.666666666666666</v>
      </c>
      <c r="F23" s="58"/>
      <c r="H23" s="64"/>
      <c r="I23" s="31"/>
      <c r="J23" s="31"/>
      <c r="K23" s="31"/>
      <c r="L23" s="31"/>
      <c r="M23" s="31"/>
      <c r="N23" s="60"/>
      <c r="O23" s="60"/>
      <c r="P23" s="60"/>
      <c r="Q23" s="60"/>
      <c r="R23" s="60"/>
      <c r="S23" s="31"/>
      <c r="T23" s="31"/>
      <c r="U23" s="31"/>
      <c r="V23" s="31"/>
      <c r="W23" s="31"/>
      <c r="X23" s="31"/>
    </row>
    <row r="24" spans="1:24" x14ac:dyDescent="0.35">
      <c r="A24" s="15">
        <v>14</v>
      </c>
      <c r="B24" s="41" t="s">
        <v>54</v>
      </c>
      <c r="C24" s="43">
        <v>46.25</v>
      </c>
      <c r="D24" s="43"/>
      <c r="E24" s="43">
        <v>15.833333333333332</v>
      </c>
      <c r="F24" s="58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31"/>
      <c r="X24" s="31"/>
    </row>
    <row r="25" spans="1:24" ht="15.5" x14ac:dyDescent="0.35">
      <c r="A25" s="15">
        <v>15</v>
      </c>
      <c r="B25" s="41"/>
      <c r="C25" s="43"/>
      <c r="D25" s="71"/>
      <c r="E25" s="43"/>
      <c r="F25" s="72"/>
      <c r="G25" s="65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31"/>
      <c r="X25" s="31"/>
    </row>
    <row r="26" spans="1:24" ht="15.5" x14ac:dyDescent="0.35">
      <c r="A26" s="15">
        <v>16</v>
      </c>
      <c r="B26" s="41"/>
      <c r="C26" s="75"/>
      <c r="D26" s="43"/>
      <c r="E26" s="75"/>
      <c r="F26" s="58"/>
      <c r="G26" s="65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31"/>
      <c r="X26" s="31"/>
    </row>
    <row r="27" spans="1:24" ht="15.5" x14ac:dyDescent="0.35">
      <c r="A27" s="66"/>
      <c r="B27" s="66"/>
      <c r="C27" s="66"/>
      <c r="D27" s="66"/>
      <c r="E27" s="66"/>
      <c r="F27" s="66"/>
      <c r="G27" s="66"/>
      <c r="H27"/>
      <c r="I27"/>
      <c r="W27" s="67"/>
    </row>
    <row r="28" spans="1:24" ht="15.5" x14ac:dyDescent="0.35">
      <c r="A28" s="66"/>
      <c r="B28" s="66"/>
      <c r="C28" s="76"/>
      <c r="D28" s="76"/>
      <c r="E28" s="76"/>
      <c r="F28" s="76"/>
      <c r="G28" s="66"/>
      <c r="H28"/>
      <c r="I28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</row>
    <row r="29" spans="1:24" x14ac:dyDescent="0.35">
      <c r="A29" s="66"/>
      <c r="B29" s="66"/>
      <c r="C29" s="66"/>
      <c r="D29" s="66"/>
      <c r="E29" s="66"/>
      <c r="F29" s="66"/>
      <c r="G29" s="66"/>
      <c r="H29"/>
      <c r="I29"/>
    </row>
    <row r="30" spans="1:24" x14ac:dyDescent="0.35">
      <c r="A30" s="66"/>
      <c r="B30" s="66"/>
      <c r="C30" s="66"/>
      <c r="D30" s="66"/>
      <c r="E30" s="66"/>
      <c r="F30" s="66"/>
      <c r="G30" s="66"/>
      <c r="H30"/>
      <c r="I30"/>
    </row>
    <row r="31" spans="1:24" x14ac:dyDescent="0.35">
      <c r="A31" s="66"/>
      <c r="B31" s="66"/>
      <c r="C31" s="66"/>
      <c r="D31" s="66"/>
      <c r="E31" s="66"/>
      <c r="F31" s="66"/>
      <c r="G31" s="66"/>
      <c r="H31"/>
      <c r="I31"/>
    </row>
    <row r="32" spans="1:24" x14ac:dyDescent="0.35">
      <c r="A32" s="66"/>
      <c r="B32" s="66"/>
      <c r="C32" s="66"/>
      <c r="D32" s="66"/>
      <c r="E32" s="66"/>
      <c r="F32" s="66"/>
      <c r="G32" s="66"/>
      <c r="H32"/>
      <c r="I32"/>
    </row>
    <row r="33" spans="1:23" s="67" customFormat="1" ht="15.5" x14ac:dyDescent="0.35">
      <c r="A33" s="66"/>
      <c r="B33" s="66"/>
      <c r="C33" s="66"/>
      <c r="D33" s="66"/>
      <c r="E33" s="66"/>
      <c r="F33" s="66"/>
      <c r="G33" s="66"/>
      <c r="H33"/>
      <c r="I33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ht="15.5" x14ac:dyDescent="0.35">
      <c r="A34" s="66"/>
      <c r="B34" s="66"/>
      <c r="C34" s="66"/>
      <c r="D34" s="66"/>
      <c r="E34" s="66"/>
      <c r="F34" s="66"/>
      <c r="G34" s="66"/>
      <c r="H34"/>
      <c r="I34"/>
      <c r="W34" s="67"/>
    </row>
    <row r="35" spans="1:23" ht="15.5" x14ac:dyDescent="0.35">
      <c r="A35" s="66"/>
      <c r="B35" s="66"/>
      <c r="C35" s="66"/>
      <c r="D35" s="66"/>
      <c r="E35" s="66"/>
      <c r="F35" s="66"/>
      <c r="G35" s="66"/>
      <c r="H35"/>
      <c r="I35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</row>
    <row r="36" spans="1:23" x14ac:dyDescent="0.35">
      <c r="A36" s="66"/>
      <c r="B36" s="66"/>
      <c r="C36" s="66"/>
      <c r="D36" s="66"/>
      <c r="E36" s="66"/>
      <c r="F36" s="66"/>
      <c r="G36" s="66"/>
      <c r="H36"/>
      <c r="I36"/>
    </row>
    <row r="37" spans="1:23" x14ac:dyDescent="0.35">
      <c r="A37" s="66"/>
      <c r="B37" s="66"/>
      <c r="C37" s="66"/>
      <c r="D37" s="66"/>
      <c r="E37" s="66"/>
      <c r="F37" s="66"/>
      <c r="G37" s="66"/>
      <c r="H37"/>
      <c r="I37"/>
    </row>
    <row r="38" spans="1:23" x14ac:dyDescent="0.35">
      <c r="A38" s="66"/>
      <c r="B38" s="66"/>
      <c r="C38" s="66"/>
      <c r="D38" s="66"/>
      <c r="E38" s="66"/>
      <c r="F38" s="66"/>
      <c r="G38" s="66"/>
      <c r="H38"/>
      <c r="I38"/>
    </row>
    <row r="39" spans="1:23" x14ac:dyDescent="0.35">
      <c r="A39" s="66"/>
      <c r="B39" s="66"/>
      <c r="C39" s="66"/>
      <c r="D39" s="66"/>
      <c r="E39" s="66"/>
      <c r="F39" s="66"/>
      <c r="G39" s="66"/>
      <c r="H39"/>
      <c r="I39"/>
    </row>
    <row r="40" spans="1:23" x14ac:dyDescent="0.35">
      <c r="A40" s="66"/>
      <c r="B40" s="66"/>
      <c r="C40" s="66"/>
      <c r="D40" s="66"/>
      <c r="E40" s="66"/>
      <c r="F40" s="66"/>
      <c r="G40" s="66"/>
      <c r="H40"/>
      <c r="I40"/>
    </row>
    <row r="41" spans="1:23" s="67" customFormat="1" ht="15.5" x14ac:dyDescent="0.35">
      <c r="A41" s="66"/>
      <c r="B41" s="66"/>
      <c r="C41" s="66"/>
      <c r="D41" s="66"/>
      <c r="E41" s="66"/>
      <c r="F41" s="66"/>
      <c r="G41" s="66"/>
      <c r="H41"/>
      <c r="I41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ht="15.5" x14ac:dyDescent="0.35">
      <c r="A42" s="66"/>
      <c r="B42" s="66"/>
      <c r="C42" s="66"/>
      <c r="D42" s="66"/>
      <c r="E42" s="66"/>
      <c r="F42" s="66"/>
      <c r="G42" s="66"/>
      <c r="H42"/>
      <c r="I42"/>
      <c r="W42" s="67"/>
    </row>
    <row r="43" spans="1:23" ht="15.5" x14ac:dyDescent="0.35">
      <c r="A43" s="66"/>
      <c r="B43" s="66"/>
      <c r="C43" s="66"/>
      <c r="D43" s="66"/>
      <c r="E43" s="66"/>
      <c r="F43" s="66"/>
      <c r="G43" s="66"/>
      <c r="H43"/>
      <c r="I43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</row>
    <row r="44" spans="1:23" x14ac:dyDescent="0.35">
      <c r="A44" s="66"/>
      <c r="B44" s="66"/>
      <c r="C44" s="66"/>
      <c r="D44" s="66"/>
      <c r="E44" s="66"/>
      <c r="F44" s="66"/>
      <c r="G44" s="66"/>
      <c r="H44"/>
      <c r="I44"/>
    </row>
    <row r="45" spans="1:23" x14ac:dyDescent="0.35">
      <c r="G45" s="66"/>
      <c r="H45"/>
      <c r="I45"/>
    </row>
    <row r="46" spans="1:23" x14ac:dyDescent="0.35">
      <c r="H46"/>
      <c r="I46"/>
    </row>
  </sheetData>
  <mergeCells count="7">
    <mergeCell ref="O3:W7"/>
    <mergeCell ref="A4:E4"/>
    <mergeCell ref="I21:J21"/>
    <mergeCell ref="A1:E1"/>
    <mergeCell ref="G1:M1"/>
    <mergeCell ref="A2:E2"/>
    <mergeCell ref="A3:E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6"/>
  <sheetViews>
    <sheetView topLeftCell="A16" workbookViewId="0">
      <selection activeCell="M32" sqref="M32"/>
    </sheetView>
  </sheetViews>
  <sheetFormatPr defaultColWidth="9.1796875" defaultRowHeight="14.5" x14ac:dyDescent="0.35"/>
  <cols>
    <col min="1" max="7" width="9.1796875" style="15"/>
    <col min="8" max="16384" width="9.1796875" style="2"/>
  </cols>
  <sheetData>
    <row r="1" spans="1:23" x14ac:dyDescent="0.35">
      <c r="A1" s="90" t="s">
        <v>0</v>
      </c>
      <c r="B1" s="91"/>
      <c r="C1" s="91"/>
      <c r="D1" s="91"/>
      <c r="E1" s="92"/>
      <c r="F1" s="1"/>
      <c r="G1" s="93"/>
      <c r="H1" s="93"/>
      <c r="I1" s="93"/>
      <c r="J1" s="93"/>
      <c r="K1" s="93"/>
      <c r="L1" s="93"/>
      <c r="M1" s="93"/>
    </row>
    <row r="2" spans="1:23" x14ac:dyDescent="0.35">
      <c r="A2" s="88" t="s">
        <v>1</v>
      </c>
      <c r="B2" s="88"/>
      <c r="C2" s="88"/>
      <c r="D2" s="88"/>
      <c r="E2" s="88"/>
      <c r="F2" s="3"/>
      <c r="G2" s="4" t="s">
        <v>2</v>
      </c>
      <c r="H2" s="5"/>
      <c r="I2" s="6"/>
    </row>
    <row r="3" spans="1:23" ht="75" customHeight="1" x14ac:dyDescent="0.35">
      <c r="A3" s="88" t="s">
        <v>164</v>
      </c>
      <c r="B3" s="88"/>
      <c r="C3" s="88"/>
      <c r="D3" s="88"/>
      <c r="E3" s="88"/>
      <c r="F3" s="3"/>
      <c r="G3" s="4" t="s">
        <v>3</v>
      </c>
      <c r="H3" s="5"/>
      <c r="I3" s="7" t="s">
        <v>4</v>
      </c>
      <c r="K3" s="8" t="s">
        <v>5</v>
      </c>
      <c r="L3" s="8" t="s">
        <v>6</v>
      </c>
      <c r="N3" s="8" t="s">
        <v>7</v>
      </c>
      <c r="O3" s="87" t="s">
        <v>8</v>
      </c>
      <c r="P3" s="87"/>
      <c r="Q3" s="87"/>
      <c r="R3" s="87"/>
      <c r="S3" s="87"/>
      <c r="T3" s="87"/>
      <c r="U3" s="87"/>
      <c r="V3" s="87"/>
      <c r="W3" s="87"/>
    </row>
    <row r="4" spans="1:23" ht="21" x14ac:dyDescent="0.35">
      <c r="A4" s="88" t="s">
        <v>166</v>
      </c>
      <c r="B4" s="88"/>
      <c r="C4" s="88"/>
      <c r="D4" s="88"/>
      <c r="E4" s="88"/>
      <c r="F4" s="3"/>
      <c r="G4" s="4" t="s">
        <v>10</v>
      </c>
      <c r="H4" s="5"/>
      <c r="I4" s="6"/>
      <c r="K4" s="9" t="s">
        <v>11</v>
      </c>
      <c r="L4" s="9">
        <v>3</v>
      </c>
      <c r="N4" s="10">
        <v>3</v>
      </c>
      <c r="O4" s="87"/>
      <c r="P4" s="87"/>
      <c r="Q4" s="87"/>
      <c r="R4" s="87"/>
      <c r="S4" s="87"/>
      <c r="T4" s="87"/>
      <c r="U4" s="87"/>
      <c r="V4" s="87"/>
      <c r="W4" s="87"/>
    </row>
    <row r="5" spans="1:23" ht="21" x14ac:dyDescent="0.35">
      <c r="A5" s="69" t="s">
        <v>12</v>
      </c>
      <c r="B5" s="69"/>
      <c r="C5" s="69"/>
      <c r="D5" s="69"/>
      <c r="E5" s="69"/>
      <c r="F5" s="3"/>
      <c r="G5" s="4" t="s">
        <v>13</v>
      </c>
      <c r="H5" s="12">
        <v>100</v>
      </c>
      <c r="I5" s="6"/>
      <c r="K5" s="13" t="s">
        <v>14</v>
      </c>
      <c r="L5" s="13">
        <v>2</v>
      </c>
      <c r="N5" s="14">
        <v>2</v>
      </c>
      <c r="O5" s="87"/>
      <c r="P5" s="87"/>
      <c r="Q5" s="87"/>
      <c r="R5" s="87"/>
      <c r="S5" s="87"/>
      <c r="T5" s="87"/>
      <c r="U5" s="87"/>
      <c r="V5" s="87"/>
      <c r="W5" s="87"/>
    </row>
    <row r="6" spans="1:23" ht="21" x14ac:dyDescent="0.35">
      <c r="B6" s="16" t="s">
        <v>15</v>
      </c>
      <c r="C6" s="17" t="s">
        <v>16</v>
      </c>
      <c r="D6" s="17" t="s">
        <v>17</v>
      </c>
      <c r="E6" s="17" t="s">
        <v>18</v>
      </c>
      <c r="F6" s="17" t="s">
        <v>17</v>
      </c>
      <c r="G6" s="4" t="s">
        <v>18</v>
      </c>
      <c r="H6" s="18">
        <v>43.75</v>
      </c>
      <c r="I6" s="6"/>
      <c r="K6" s="19" t="s">
        <v>19</v>
      </c>
      <c r="L6" s="19">
        <v>1</v>
      </c>
      <c r="N6" s="20">
        <v>1</v>
      </c>
      <c r="O6" s="87"/>
      <c r="P6" s="87"/>
      <c r="Q6" s="87"/>
      <c r="R6" s="87"/>
      <c r="S6" s="87"/>
      <c r="T6" s="87"/>
      <c r="U6" s="87"/>
      <c r="V6" s="87"/>
      <c r="W6" s="87"/>
    </row>
    <row r="7" spans="1:23" ht="58" x14ac:dyDescent="0.35">
      <c r="B7" s="21" t="s">
        <v>20</v>
      </c>
      <c r="C7" s="22" t="s">
        <v>21</v>
      </c>
      <c r="D7" s="22"/>
      <c r="E7" s="23" t="s">
        <v>21</v>
      </c>
      <c r="F7" s="23"/>
      <c r="G7" s="24" t="s">
        <v>22</v>
      </c>
      <c r="H7" s="25">
        <f>AVERAGE(H5:H6)</f>
        <v>71.875</v>
      </c>
      <c r="I7" s="26">
        <v>0.6</v>
      </c>
      <c r="K7" s="27" t="s">
        <v>23</v>
      </c>
      <c r="L7" s="27">
        <v>0</v>
      </c>
      <c r="N7" s="28"/>
      <c r="O7" s="87"/>
      <c r="P7" s="87"/>
      <c r="Q7" s="87"/>
      <c r="R7" s="87"/>
      <c r="S7" s="87"/>
      <c r="T7" s="87"/>
      <c r="U7" s="87"/>
      <c r="V7" s="87"/>
      <c r="W7" s="87"/>
    </row>
    <row r="8" spans="1:23" x14ac:dyDescent="0.35">
      <c r="B8" s="21" t="s">
        <v>24</v>
      </c>
      <c r="C8" s="23" t="s">
        <v>25</v>
      </c>
      <c r="D8" s="23"/>
      <c r="E8" s="23" t="s">
        <v>26</v>
      </c>
      <c r="F8" s="23"/>
      <c r="G8" s="24" t="s">
        <v>27</v>
      </c>
      <c r="H8" s="4" t="s">
        <v>28</v>
      </c>
      <c r="I8" s="6"/>
    </row>
    <row r="9" spans="1:23" x14ac:dyDescent="0.35">
      <c r="B9" s="21" t="s">
        <v>29</v>
      </c>
      <c r="C9" s="23" t="s">
        <v>30</v>
      </c>
      <c r="D9" s="23"/>
      <c r="E9" s="23" t="s">
        <v>30</v>
      </c>
      <c r="F9" s="29"/>
      <c r="H9" s="30"/>
      <c r="I9" s="30"/>
      <c r="W9" s="31"/>
    </row>
    <row r="10" spans="1:23" s="40" customFormat="1" ht="15.5" x14ac:dyDescent="0.35">
      <c r="A10" s="32"/>
      <c r="B10" s="21" t="s">
        <v>31</v>
      </c>
      <c r="C10" s="23">
        <v>50</v>
      </c>
      <c r="D10" s="33">
        <f>(0.55*50)</f>
        <v>27.500000000000004</v>
      </c>
      <c r="E10" s="34">
        <v>50</v>
      </c>
      <c r="F10" s="35">
        <f>0.55*50</f>
        <v>27.500000000000004</v>
      </c>
      <c r="G10" s="36"/>
      <c r="H10" s="37" t="s">
        <v>32</v>
      </c>
      <c r="I10" s="37" t="s">
        <v>33</v>
      </c>
      <c r="J10" s="38" t="s">
        <v>34</v>
      </c>
      <c r="K10" s="38" t="s">
        <v>35</v>
      </c>
      <c r="L10" s="38" t="s">
        <v>36</v>
      </c>
      <c r="M10" s="38" t="s">
        <v>37</v>
      </c>
      <c r="N10" s="38" t="s">
        <v>38</v>
      </c>
      <c r="O10" s="38" t="s">
        <v>39</v>
      </c>
      <c r="P10" s="38" t="s">
        <v>40</v>
      </c>
      <c r="Q10" s="38" t="s">
        <v>41</v>
      </c>
      <c r="R10" s="38" t="s">
        <v>42</v>
      </c>
      <c r="S10" s="38" t="s">
        <v>43</v>
      </c>
      <c r="T10" s="39" t="s">
        <v>44</v>
      </c>
      <c r="U10" s="38" t="s">
        <v>45</v>
      </c>
      <c r="V10" s="38" t="s">
        <v>46</v>
      </c>
      <c r="W10" s="38" t="s">
        <v>47</v>
      </c>
    </row>
    <row r="11" spans="1:23" ht="15.5" x14ac:dyDescent="0.35">
      <c r="A11" s="15">
        <v>1</v>
      </c>
      <c r="B11" s="41">
        <v>180704110002</v>
      </c>
      <c r="C11" s="43">
        <v>48.75</v>
      </c>
      <c r="D11" s="43">
        <f>COUNTIF(C11:C26,"&gt;="&amp;D10)</f>
        <v>15</v>
      </c>
      <c r="E11" s="43">
        <v>45</v>
      </c>
      <c r="F11" s="45">
        <f>COUNTIF(E11:E26,"&gt;="&amp;F10)</f>
        <v>8</v>
      </c>
      <c r="G11" s="46" t="s">
        <v>49</v>
      </c>
      <c r="H11" s="47">
        <v>1</v>
      </c>
      <c r="I11" s="47">
        <v>1</v>
      </c>
      <c r="J11" s="47"/>
      <c r="K11" s="47">
        <v>1</v>
      </c>
      <c r="L11" s="47">
        <v>1</v>
      </c>
      <c r="M11" s="47"/>
      <c r="N11" s="47"/>
      <c r="O11" s="47">
        <v>1</v>
      </c>
      <c r="P11" s="47"/>
      <c r="Q11" s="47">
        <v>1</v>
      </c>
      <c r="R11" s="47"/>
      <c r="S11" s="47">
        <v>2</v>
      </c>
      <c r="T11" s="47">
        <v>1</v>
      </c>
      <c r="U11" s="47">
        <v>2</v>
      </c>
      <c r="V11" s="47"/>
      <c r="W11" s="47">
        <v>1</v>
      </c>
    </row>
    <row r="12" spans="1:23" ht="15.5" x14ac:dyDescent="0.35">
      <c r="A12" s="15">
        <v>2</v>
      </c>
      <c r="B12" s="41">
        <v>180704110003</v>
      </c>
      <c r="C12" s="43">
        <v>42.5</v>
      </c>
      <c r="D12" s="48">
        <f>(16/16)*100</f>
        <v>100</v>
      </c>
      <c r="E12" s="43">
        <v>20.833333333333336</v>
      </c>
      <c r="F12" s="49">
        <f>(7/16)*100</f>
        <v>43.75</v>
      </c>
      <c r="G12" s="46" t="s">
        <v>51</v>
      </c>
      <c r="H12" s="47">
        <v>3</v>
      </c>
      <c r="I12" s="47">
        <v>2</v>
      </c>
      <c r="J12" s="47">
        <v>1</v>
      </c>
      <c r="K12" s="47">
        <v>2</v>
      </c>
      <c r="L12" s="47">
        <v>2</v>
      </c>
      <c r="M12" s="47">
        <v>2</v>
      </c>
      <c r="N12" s="47">
        <v>2</v>
      </c>
      <c r="O12" s="47">
        <v>1</v>
      </c>
      <c r="P12" s="47">
        <v>1</v>
      </c>
      <c r="Q12" s="47">
        <v>1</v>
      </c>
      <c r="R12" s="47">
        <v>1</v>
      </c>
      <c r="S12" s="47">
        <v>1</v>
      </c>
      <c r="T12" s="47">
        <v>2</v>
      </c>
      <c r="U12" s="47">
        <v>2</v>
      </c>
      <c r="V12" s="47">
        <v>1</v>
      </c>
      <c r="W12" s="47">
        <v>1</v>
      </c>
    </row>
    <row r="13" spans="1:23" ht="15.5" x14ac:dyDescent="0.35">
      <c r="A13" s="15">
        <v>3</v>
      </c>
      <c r="B13" s="41">
        <v>180604110001</v>
      </c>
      <c r="C13" s="43">
        <v>40</v>
      </c>
      <c r="D13" s="43"/>
      <c r="E13" s="43">
        <v>32.5</v>
      </c>
      <c r="F13" s="50"/>
      <c r="G13" s="46" t="s">
        <v>53</v>
      </c>
      <c r="H13" s="47">
        <v>3</v>
      </c>
      <c r="I13" s="47">
        <v>3</v>
      </c>
      <c r="J13" s="47">
        <v>2</v>
      </c>
      <c r="K13" s="47">
        <v>3</v>
      </c>
      <c r="L13" s="47">
        <v>3</v>
      </c>
      <c r="M13" s="47">
        <v>2</v>
      </c>
      <c r="N13" s="47">
        <v>3</v>
      </c>
      <c r="O13" s="47">
        <v>1</v>
      </c>
      <c r="P13" s="47">
        <v>1</v>
      </c>
      <c r="Q13" s="47">
        <v>3</v>
      </c>
      <c r="R13" s="47">
        <v>1</v>
      </c>
      <c r="S13" s="47">
        <v>3</v>
      </c>
      <c r="T13" s="47">
        <v>3</v>
      </c>
      <c r="U13" s="47">
        <v>3</v>
      </c>
      <c r="V13" s="47">
        <v>1</v>
      </c>
      <c r="W13" s="47">
        <v>2</v>
      </c>
    </row>
    <row r="14" spans="1:23" ht="15.5" x14ac:dyDescent="0.35">
      <c r="A14" s="15">
        <v>4</v>
      </c>
      <c r="B14" s="41">
        <v>180604110002</v>
      </c>
      <c r="C14" s="43">
        <v>42.5</v>
      </c>
      <c r="D14" s="43"/>
      <c r="E14" s="43">
        <v>23.333333333333332</v>
      </c>
      <c r="F14" s="50"/>
      <c r="G14" s="51" t="s">
        <v>55</v>
      </c>
      <c r="H14" s="52">
        <f>AVERAGE(H11:H13)</f>
        <v>2.3333333333333335</v>
      </c>
      <c r="I14" s="52">
        <f t="shared" ref="I14:W14" si="0">AVERAGE(I11:I13)</f>
        <v>2</v>
      </c>
      <c r="J14" s="52">
        <f t="shared" si="0"/>
        <v>1.5</v>
      </c>
      <c r="K14" s="52">
        <f t="shared" si="0"/>
        <v>2</v>
      </c>
      <c r="L14" s="52">
        <f t="shared" si="0"/>
        <v>2</v>
      </c>
      <c r="M14" s="52">
        <f t="shared" si="0"/>
        <v>2</v>
      </c>
      <c r="N14" s="52">
        <f t="shared" si="0"/>
        <v>2.5</v>
      </c>
      <c r="O14" s="52">
        <f t="shared" si="0"/>
        <v>1</v>
      </c>
      <c r="P14" s="52">
        <f t="shared" si="0"/>
        <v>1</v>
      </c>
      <c r="Q14" s="52">
        <f t="shared" si="0"/>
        <v>1.6666666666666667</v>
      </c>
      <c r="R14" s="52">
        <f t="shared" si="0"/>
        <v>1</v>
      </c>
      <c r="S14" s="52">
        <f t="shared" si="0"/>
        <v>2</v>
      </c>
      <c r="T14" s="52">
        <f t="shared" si="0"/>
        <v>2</v>
      </c>
      <c r="U14" s="52">
        <f t="shared" si="0"/>
        <v>2.3333333333333335</v>
      </c>
      <c r="V14" s="52">
        <f t="shared" si="0"/>
        <v>1</v>
      </c>
      <c r="W14" s="52">
        <f t="shared" si="0"/>
        <v>1.3333333333333333</v>
      </c>
    </row>
    <row r="15" spans="1:23" ht="15.5" x14ac:dyDescent="0.35">
      <c r="A15" s="15">
        <v>5</v>
      </c>
      <c r="B15" s="41">
        <v>180604110003</v>
      </c>
      <c r="C15" s="43">
        <v>31.25</v>
      </c>
      <c r="D15" s="43"/>
      <c r="E15" s="43">
        <v>15.833333333333332</v>
      </c>
      <c r="F15" s="50"/>
      <c r="G15" s="53" t="s">
        <v>57</v>
      </c>
      <c r="H15" s="54">
        <f>(71.88*H14)/100</f>
        <v>1.6772</v>
      </c>
      <c r="I15" s="54">
        <f t="shared" ref="I15:W15" si="1">(71.88*I14)/100</f>
        <v>1.4376</v>
      </c>
      <c r="J15" s="54">
        <f t="shared" si="1"/>
        <v>1.0781999999999998</v>
      </c>
      <c r="K15" s="54">
        <f t="shared" si="1"/>
        <v>1.4376</v>
      </c>
      <c r="L15" s="54">
        <f t="shared" si="1"/>
        <v>1.4376</v>
      </c>
      <c r="M15" s="54">
        <f t="shared" si="1"/>
        <v>1.4376</v>
      </c>
      <c r="N15" s="54">
        <f t="shared" si="1"/>
        <v>1.7969999999999999</v>
      </c>
      <c r="O15" s="54">
        <f t="shared" si="1"/>
        <v>0.71879999999999999</v>
      </c>
      <c r="P15" s="54">
        <f t="shared" si="1"/>
        <v>0.71879999999999999</v>
      </c>
      <c r="Q15" s="54">
        <f t="shared" si="1"/>
        <v>1.198</v>
      </c>
      <c r="R15" s="54">
        <f t="shared" si="1"/>
        <v>0.71879999999999999</v>
      </c>
      <c r="S15" s="54">
        <f t="shared" si="1"/>
        <v>1.4376</v>
      </c>
      <c r="T15" s="54">
        <f t="shared" si="1"/>
        <v>1.4376</v>
      </c>
      <c r="U15" s="54">
        <f t="shared" si="1"/>
        <v>1.6772</v>
      </c>
      <c r="V15" s="54">
        <f t="shared" si="1"/>
        <v>0.71879999999999999</v>
      </c>
      <c r="W15" s="54">
        <f t="shared" si="1"/>
        <v>0.95839999999999992</v>
      </c>
    </row>
    <row r="16" spans="1:23" x14ac:dyDescent="0.35">
      <c r="A16" s="15">
        <v>6</v>
      </c>
      <c r="B16" s="41">
        <v>180604110005</v>
      </c>
      <c r="C16" s="43">
        <v>41.25</v>
      </c>
      <c r="D16" s="43"/>
      <c r="E16" s="43">
        <v>13.333333333333334</v>
      </c>
      <c r="F16" s="50"/>
      <c r="G16" s="55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</row>
    <row r="17" spans="1:24" x14ac:dyDescent="0.35">
      <c r="A17" s="15">
        <v>7</v>
      </c>
      <c r="B17" s="41">
        <v>180604110006</v>
      </c>
      <c r="C17" s="43">
        <v>45</v>
      </c>
      <c r="D17" s="43"/>
      <c r="E17" s="43">
        <v>20</v>
      </c>
      <c r="F17" s="43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</row>
    <row r="18" spans="1:24" x14ac:dyDescent="0.35">
      <c r="A18" s="15">
        <v>8</v>
      </c>
      <c r="B18" s="41">
        <v>180604110007</v>
      </c>
      <c r="C18" s="43">
        <v>50</v>
      </c>
      <c r="D18" s="43"/>
      <c r="E18" s="43">
        <v>40</v>
      </c>
      <c r="F18" s="58"/>
      <c r="G18" s="32"/>
      <c r="H18" s="31"/>
      <c r="I18" s="31"/>
      <c r="J18" s="31"/>
      <c r="K18" s="31"/>
      <c r="L18" s="31"/>
      <c r="M18" s="31"/>
      <c r="N18" s="31"/>
      <c r="O18" s="31"/>
      <c r="P18" s="31"/>
      <c r="Q18" s="57"/>
      <c r="R18" s="57"/>
      <c r="S18" s="57"/>
      <c r="T18" s="57"/>
      <c r="U18" s="57"/>
      <c r="V18" s="57"/>
      <c r="W18" s="57"/>
    </row>
    <row r="19" spans="1:24" x14ac:dyDescent="0.35">
      <c r="A19" s="15">
        <v>9</v>
      </c>
      <c r="B19" s="41">
        <v>180604110008</v>
      </c>
      <c r="C19" s="43">
        <v>50</v>
      </c>
      <c r="D19" s="43"/>
      <c r="E19" s="43">
        <v>41.666666666666671</v>
      </c>
      <c r="F19" s="58"/>
      <c r="G19" s="32"/>
      <c r="H19" s="31"/>
      <c r="I19" s="31"/>
      <c r="J19" s="31"/>
      <c r="K19" s="40"/>
      <c r="L19" s="40"/>
      <c r="M19" s="40"/>
      <c r="N19" s="40"/>
      <c r="O19" s="40"/>
      <c r="P19" s="40"/>
      <c r="W19" s="57"/>
    </row>
    <row r="20" spans="1:24" x14ac:dyDescent="0.35">
      <c r="A20" s="15">
        <v>10</v>
      </c>
      <c r="B20" s="41">
        <v>180604110009</v>
      </c>
      <c r="C20" s="43">
        <v>47.5</v>
      </c>
      <c r="D20" s="43"/>
      <c r="E20" s="43">
        <v>31.666666666666664</v>
      </c>
      <c r="F20" s="58"/>
      <c r="G20" s="32"/>
      <c r="H20" s="40"/>
      <c r="I20" s="59"/>
      <c r="J20" s="60"/>
      <c r="K20" s="60"/>
      <c r="L20" s="40"/>
      <c r="M20" s="40"/>
      <c r="N20" s="40"/>
      <c r="O20" s="40"/>
      <c r="P20" s="40"/>
    </row>
    <row r="21" spans="1:24" x14ac:dyDescent="0.35">
      <c r="A21" s="15">
        <v>11</v>
      </c>
      <c r="B21" s="41">
        <v>180604110010</v>
      </c>
      <c r="C21" s="43">
        <v>38.75</v>
      </c>
      <c r="D21" s="43"/>
      <c r="E21" s="43">
        <v>37.5</v>
      </c>
      <c r="F21" s="58"/>
      <c r="H21" s="68"/>
      <c r="I21" s="89"/>
      <c r="J21" s="89"/>
      <c r="M21" s="30"/>
      <c r="N21" s="30"/>
      <c r="O21" s="30"/>
      <c r="P21" s="30"/>
      <c r="Q21" s="30"/>
    </row>
    <row r="22" spans="1:24" x14ac:dyDescent="0.35">
      <c r="A22" s="15">
        <v>12</v>
      </c>
      <c r="B22" s="41" t="s">
        <v>48</v>
      </c>
      <c r="C22" s="43">
        <v>36</v>
      </c>
      <c r="D22" s="43"/>
      <c r="E22" s="43">
        <v>4</v>
      </c>
      <c r="F22" s="58"/>
      <c r="H22" s="62"/>
      <c r="I22" s="63"/>
      <c r="J22" s="63"/>
      <c r="M22" s="30"/>
      <c r="N22" s="30"/>
      <c r="O22" s="30"/>
      <c r="P22" s="30"/>
      <c r="Q22" s="30"/>
    </row>
    <row r="23" spans="1:24" x14ac:dyDescent="0.35">
      <c r="A23" s="15">
        <v>13</v>
      </c>
      <c r="B23" s="41" t="s">
        <v>50</v>
      </c>
      <c r="C23" s="43">
        <v>40</v>
      </c>
      <c r="D23" s="43"/>
      <c r="E23" s="43">
        <v>36</v>
      </c>
      <c r="F23" s="58"/>
      <c r="H23" s="64"/>
      <c r="I23" s="31"/>
      <c r="J23" s="31"/>
      <c r="K23" s="31"/>
      <c r="L23" s="31"/>
      <c r="M23" s="31"/>
      <c r="N23" s="60"/>
      <c r="O23" s="60"/>
      <c r="P23" s="60"/>
      <c r="Q23" s="60"/>
      <c r="R23" s="60"/>
      <c r="S23" s="31"/>
      <c r="T23" s="31"/>
      <c r="U23" s="31"/>
      <c r="V23" s="31"/>
      <c r="W23" s="31"/>
      <c r="X23" s="31"/>
    </row>
    <row r="24" spans="1:24" x14ac:dyDescent="0.35">
      <c r="A24" s="15">
        <v>14</v>
      </c>
      <c r="B24" s="41" t="s">
        <v>52</v>
      </c>
      <c r="C24" s="43">
        <v>40</v>
      </c>
      <c r="D24" s="43"/>
      <c r="E24" s="43">
        <v>29</v>
      </c>
      <c r="F24" s="58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31"/>
      <c r="X24" s="31"/>
    </row>
    <row r="25" spans="1:24" ht="15.5" x14ac:dyDescent="0.35">
      <c r="A25" s="15">
        <v>15</v>
      </c>
      <c r="B25" s="41" t="s">
        <v>54</v>
      </c>
      <c r="C25" s="43">
        <v>35</v>
      </c>
      <c r="D25" s="71"/>
      <c r="E25" s="43">
        <v>15</v>
      </c>
      <c r="F25" s="72"/>
      <c r="G25" s="65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31"/>
      <c r="X25" s="31"/>
    </row>
    <row r="26" spans="1:24" ht="15.5" x14ac:dyDescent="0.35">
      <c r="A26" s="15">
        <v>16</v>
      </c>
      <c r="B26" s="41"/>
      <c r="C26" s="75"/>
      <c r="D26" s="43"/>
      <c r="E26" s="75"/>
      <c r="F26" s="58"/>
      <c r="G26" s="65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31"/>
      <c r="X26" s="31"/>
    </row>
    <row r="27" spans="1:24" ht="15.5" x14ac:dyDescent="0.35">
      <c r="A27" s="66"/>
      <c r="B27" s="66"/>
      <c r="C27" s="66"/>
      <c r="D27" s="66"/>
      <c r="E27" s="66"/>
      <c r="F27" s="66"/>
      <c r="G27" s="66"/>
      <c r="H27"/>
      <c r="I27"/>
      <c r="W27" s="67"/>
    </row>
    <row r="28" spans="1:24" ht="15.5" x14ac:dyDescent="0.35">
      <c r="A28" s="66"/>
      <c r="B28" s="66"/>
      <c r="C28" s="76"/>
      <c r="D28" s="76"/>
      <c r="E28" s="76"/>
      <c r="F28" s="76"/>
      <c r="G28" s="66"/>
      <c r="H28"/>
      <c r="I28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</row>
    <row r="29" spans="1:24" x14ac:dyDescent="0.35">
      <c r="A29" s="66"/>
      <c r="B29" s="66"/>
      <c r="C29" s="66"/>
      <c r="D29" s="66"/>
      <c r="E29" s="66"/>
      <c r="F29" s="66"/>
      <c r="G29" s="66"/>
      <c r="H29"/>
      <c r="I29"/>
    </row>
    <row r="30" spans="1:24" x14ac:dyDescent="0.35">
      <c r="A30" s="66"/>
      <c r="B30" s="66"/>
      <c r="C30" s="66"/>
      <c r="D30" s="66"/>
      <c r="E30" s="66"/>
      <c r="F30" s="66"/>
      <c r="G30" s="66"/>
      <c r="H30"/>
      <c r="I30"/>
    </row>
    <row r="31" spans="1:24" x14ac:dyDescent="0.35">
      <c r="A31" s="66"/>
      <c r="B31" s="66"/>
      <c r="C31" s="66"/>
      <c r="D31" s="66"/>
      <c r="E31" s="66"/>
      <c r="F31" s="66"/>
      <c r="G31" s="66"/>
      <c r="H31"/>
      <c r="I31"/>
    </row>
    <row r="32" spans="1:24" x14ac:dyDescent="0.35">
      <c r="A32" s="66"/>
      <c r="B32" s="66"/>
      <c r="C32" s="66"/>
      <c r="D32" s="66"/>
      <c r="E32" s="66"/>
      <c r="F32" s="66"/>
      <c r="G32" s="66"/>
      <c r="H32"/>
      <c r="I32"/>
    </row>
    <row r="33" spans="1:23" s="67" customFormat="1" ht="15.5" x14ac:dyDescent="0.35">
      <c r="A33" s="66"/>
      <c r="B33" s="66"/>
      <c r="C33" s="66"/>
      <c r="D33" s="66"/>
      <c r="E33" s="66"/>
      <c r="F33" s="66"/>
      <c r="G33" s="66"/>
      <c r="H33"/>
      <c r="I33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ht="15.5" x14ac:dyDescent="0.35">
      <c r="A34" s="66"/>
      <c r="B34" s="66"/>
      <c r="C34" s="66"/>
      <c r="D34" s="66"/>
      <c r="E34" s="66"/>
      <c r="F34" s="66"/>
      <c r="G34" s="66"/>
      <c r="H34"/>
      <c r="I34"/>
      <c r="W34" s="67"/>
    </row>
    <row r="35" spans="1:23" ht="15.5" x14ac:dyDescent="0.35">
      <c r="A35" s="66"/>
      <c r="B35" s="66"/>
      <c r="C35" s="66"/>
      <c r="D35" s="66"/>
      <c r="E35" s="66"/>
      <c r="F35" s="66"/>
      <c r="G35" s="66"/>
      <c r="H35"/>
      <c r="I35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</row>
    <row r="36" spans="1:23" x14ac:dyDescent="0.35">
      <c r="A36" s="66"/>
      <c r="B36" s="66"/>
      <c r="C36" s="66"/>
      <c r="D36" s="66"/>
      <c r="E36" s="66"/>
      <c r="F36" s="66"/>
      <c r="G36" s="66"/>
      <c r="H36"/>
      <c r="I36"/>
    </row>
    <row r="37" spans="1:23" x14ac:dyDescent="0.35">
      <c r="A37" s="66"/>
      <c r="B37" s="66"/>
      <c r="C37" s="66"/>
      <c r="D37" s="66"/>
      <c r="E37" s="66"/>
      <c r="F37" s="66"/>
      <c r="G37" s="66"/>
      <c r="H37"/>
      <c r="I37"/>
    </row>
    <row r="38" spans="1:23" x14ac:dyDescent="0.35">
      <c r="A38" s="66"/>
      <c r="B38" s="66"/>
      <c r="C38" s="66"/>
      <c r="D38" s="66"/>
      <c r="E38" s="66"/>
      <c r="F38" s="66"/>
      <c r="G38" s="66"/>
      <c r="H38"/>
      <c r="I38"/>
    </row>
    <row r="39" spans="1:23" x14ac:dyDescent="0.35">
      <c r="A39" s="66"/>
      <c r="B39" s="66"/>
      <c r="C39" s="66"/>
      <c r="D39" s="66"/>
      <c r="E39" s="66"/>
      <c r="F39" s="66"/>
      <c r="G39" s="66"/>
      <c r="H39"/>
      <c r="I39"/>
    </row>
    <row r="40" spans="1:23" x14ac:dyDescent="0.35">
      <c r="A40" s="66"/>
      <c r="B40" s="66"/>
      <c r="C40" s="66"/>
      <c r="D40" s="66"/>
      <c r="E40" s="66"/>
      <c r="F40" s="66"/>
      <c r="G40" s="66"/>
      <c r="H40"/>
      <c r="I40"/>
    </row>
    <row r="41" spans="1:23" s="67" customFormat="1" ht="15.5" x14ac:dyDescent="0.35">
      <c r="A41" s="66"/>
      <c r="B41" s="66"/>
      <c r="C41" s="66"/>
      <c r="D41" s="66"/>
      <c r="E41" s="66"/>
      <c r="F41" s="66"/>
      <c r="G41" s="66"/>
      <c r="H41"/>
      <c r="I41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ht="15.5" x14ac:dyDescent="0.35">
      <c r="A42" s="66"/>
      <c r="B42" s="66"/>
      <c r="C42" s="66"/>
      <c r="D42" s="66"/>
      <c r="E42" s="66"/>
      <c r="F42" s="66"/>
      <c r="G42" s="66"/>
      <c r="H42"/>
      <c r="I42"/>
      <c r="W42" s="67"/>
    </row>
    <row r="43" spans="1:23" ht="15.5" x14ac:dyDescent="0.35">
      <c r="A43" s="66"/>
      <c r="B43" s="66"/>
      <c r="C43" s="66"/>
      <c r="D43" s="66"/>
      <c r="E43" s="66"/>
      <c r="F43" s="66"/>
      <c r="G43" s="66"/>
      <c r="H43"/>
      <c r="I43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</row>
    <row r="44" spans="1:23" x14ac:dyDescent="0.35">
      <c r="A44" s="66"/>
      <c r="B44" s="66"/>
      <c r="C44" s="66"/>
      <c r="D44" s="66"/>
      <c r="E44" s="66"/>
      <c r="F44" s="66"/>
      <c r="G44" s="66"/>
      <c r="H44"/>
      <c r="I44"/>
    </row>
    <row r="45" spans="1:23" x14ac:dyDescent="0.35">
      <c r="G45" s="66"/>
      <c r="H45"/>
      <c r="I45"/>
    </row>
    <row r="46" spans="1:23" x14ac:dyDescent="0.35">
      <c r="H46"/>
      <c r="I46"/>
    </row>
  </sheetData>
  <mergeCells count="7">
    <mergeCell ref="O3:W7"/>
    <mergeCell ref="A4:E4"/>
    <mergeCell ref="I21:J21"/>
    <mergeCell ref="A1:E1"/>
    <mergeCell ref="G1:M1"/>
    <mergeCell ref="A2:E2"/>
    <mergeCell ref="A3:E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6"/>
  <sheetViews>
    <sheetView topLeftCell="A19" workbookViewId="0">
      <selection activeCell="L35" sqref="L35"/>
    </sheetView>
  </sheetViews>
  <sheetFormatPr defaultColWidth="9.1796875" defaultRowHeight="14.5" x14ac:dyDescent="0.35"/>
  <cols>
    <col min="1" max="7" width="9.1796875" style="15"/>
    <col min="8" max="16384" width="9.1796875" style="2"/>
  </cols>
  <sheetData>
    <row r="1" spans="1:23" x14ac:dyDescent="0.35">
      <c r="A1" s="90" t="s">
        <v>0</v>
      </c>
      <c r="B1" s="91"/>
      <c r="C1" s="91"/>
      <c r="D1" s="91"/>
      <c r="E1" s="92"/>
      <c r="F1" s="1"/>
      <c r="G1" s="93"/>
      <c r="H1" s="93"/>
      <c r="I1" s="93"/>
      <c r="J1" s="93"/>
      <c r="K1" s="93"/>
      <c r="L1" s="93"/>
      <c r="M1" s="93"/>
    </row>
    <row r="2" spans="1:23" x14ac:dyDescent="0.35">
      <c r="A2" s="88" t="s">
        <v>1</v>
      </c>
      <c r="B2" s="88"/>
      <c r="C2" s="88"/>
      <c r="D2" s="88"/>
      <c r="E2" s="88"/>
      <c r="F2" s="3"/>
      <c r="G2" s="4" t="s">
        <v>2</v>
      </c>
      <c r="H2" s="5"/>
      <c r="I2" s="6"/>
    </row>
    <row r="3" spans="1:23" ht="72.5" x14ac:dyDescent="0.35">
      <c r="A3" s="88" t="s">
        <v>164</v>
      </c>
      <c r="B3" s="88"/>
      <c r="C3" s="88"/>
      <c r="D3" s="88"/>
      <c r="E3" s="88"/>
      <c r="F3" s="3"/>
      <c r="G3" s="4" t="s">
        <v>3</v>
      </c>
      <c r="H3" s="5"/>
      <c r="I3" s="7" t="s">
        <v>4</v>
      </c>
      <c r="K3" s="8" t="s">
        <v>5</v>
      </c>
      <c r="L3" s="8" t="s">
        <v>6</v>
      </c>
      <c r="N3" s="8" t="s">
        <v>7</v>
      </c>
      <c r="O3" s="87" t="s">
        <v>8</v>
      </c>
      <c r="P3" s="87"/>
      <c r="Q3" s="87"/>
      <c r="R3" s="87"/>
      <c r="S3" s="87"/>
      <c r="T3" s="87"/>
      <c r="U3" s="87"/>
      <c r="V3" s="87"/>
      <c r="W3" s="87"/>
    </row>
    <row r="4" spans="1:23" ht="21" x14ac:dyDescent="0.35">
      <c r="A4" s="88" t="s">
        <v>167</v>
      </c>
      <c r="B4" s="88"/>
      <c r="C4" s="88"/>
      <c r="D4" s="88"/>
      <c r="E4" s="88"/>
      <c r="F4" s="3"/>
      <c r="G4" s="4" t="s">
        <v>10</v>
      </c>
      <c r="H4" s="5"/>
      <c r="I4" s="6"/>
      <c r="K4" s="9" t="s">
        <v>11</v>
      </c>
      <c r="L4" s="9">
        <v>3</v>
      </c>
      <c r="N4" s="10">
        <v>3</v>
      </c>
      <c r="O4" s="87"/>
      <c r="P4" s="87"/>
      <c r="Q4" s="87"/>
      <c r="R4" s="87"/>
      <c r="S4" s="87"/>
      <c r="T4" s="87"/>
      <c r="U4" s="87"/>
      <c r="V4" s="87"/>
      <c r="W4" s="87"/>
    </row>
    <row r="5" spans="1:23" ht="21" x14ac:dyDescent="0.35">
      <c r="A5" s="69" t="s">
        <v>12</v>
      </c>
      <c r="B5" s="69"/>
      <c r="C5" s="69"/>
      <c r="D5" s="69"/>
      <c r="E5" s="69"/>
      <c r="F5" s="3"/>
      <c r="G5" s="4" t="s">
        <v>13</v>
      </c>
      <c r="H5" s="12">
        <v>100</v>
      </c>
      <c r="I5" s="6"/>
      <c r="K5" s="13" t="s">
        <v>14</v>
      </c>
      <c r="L5" s="13">
        <v>2</v>
      </c>
      <c r="N5" s="14">
        <v>2</v>
      </c>
      <c r="O5" s="87"/>
      <c r="P5" s="87"/>
      <c r="Q5" s="87"/>
      <c r="R5" s="87"/>
      <c r="S5" s="87"/>
      <c r="T5" s="87"/>
      <c r="U5" s="87"/>
      <c r="V5" s="87"/>
      <c r="W5" s="87"/>
    </row>
    <row r="6" spans="1:23" ht="21" x14ac:dyDescent="0.35">
      <c r="B6" s="16" t="s">
        <v>15</v>
      </c>
      <c r="C6" s="17" t="s">
        <v>16</v>
      </c>
      <c r="D6" s="17" t="s">
        <v>17</v>
      </c>
      <c r="E6" s="17" t="s">
        <v>18</v>
      </c>
      <c r="F6" s="17" t="s">
        <v>17</v>
      </c>
      <c r="G6" s="4" t="s">
        <v>18</v>
      </c>
      <c r="H6" s="18">
        <v>43.75</v>
      </c>
      <c r="I6" s="6"/>
      <c r="K6" s="19" t="s">
        <v>19</v>
      </c>
      <c r="L6" s="19">
        <v>1</v>
      </c>
      <c r="N6" s="20">
        <v>1</v>
      </c>
      <c r="O6" s="87"/>
      <c r="P6" s="87"/>
      <c r="Q6" s="87"/>
      <c r="R6" s="87"/>
      <c r="S6" s="87"/>
      <c r="T6" s="87"/>
      <c r="U6" s="87"/>
      <c r="V6" s="87"/>
      <c r="W6" s="87"/>
    </row>
    <row r="7" spans="1:23" ht="58" x14ac:dyDescent="0.35">
      <c r="B7" s="21" t="s">
        <v>20</v>
      </c>
      <c r="C7" s="22" t="s">
        <v>21</v>
      </c>
      <c r="D7" s="22"/>
      <c r="E7" s="23" t="s">
        <v>21</v>
      </c>
      <c r="F7" s="23"/>
      <c r="G7" s="24" t="s">
        <v>22</v>
      </c>
      <c r="H7" s="25">
        <f>AVERAGE(H5:H6)</f>
        <v>71.875</v>
      </c>
      <c r="I7" s="26">
        <v>0.6</v>
      </c>
      <c r="K7" s="27" t="s">
        <v>23</v>
      </c>
      <c r="L7" s="27">
        <v>0</v>
      </c>
      <c r="N7" s="28"/>
      <c r="O7" s="87"/>
      <c r="P7" s="87"/>
      <c r="Q7" s="87"/>
      <c r="R7" s="87"/>
      <c r="S7" s="87"/>
      <c r="T7" s="87"/>
      <c r="U7" s="87"/>
      <c r="V7" s="87"/>
      <c r="W7" s="87"/>
    </row>
    <row r="8" spans="1:23" x14ac:dyDescent="0.35">
      <c r="B8" s="21" t="s">
        <v>24</v>
      </c>
      <c r="C8" s="23" t="s">
        <v>25</v>
      </c>
      <c r="D8" s="23"/>
      <c r="E8" s="23" t="s">
        <v>26</v>
      </c>
      <c r="F8" s="23"/>
      <c r="G8" s="24" t="s">
        <v>27</v>
      </c>
      <c r="H8" s="4" t="s">
        <v>28</v>
      </c>
      <c r="I8" s="6"/>
    </row>
    <row r="9" spans="1:23" x14ac:dyDescent="0.35">
      <c r="B9" s="21" t="s">
        <v>29</v>
      </c>
      <c r="C9" s="23" t="s">
        <v>30</v>
      </c>
      <c r="D9" s="23"/>
      <c r="E9" s="23" t="s">
        <v>30</v>
      </c>
      <c r="F9" s="29"/>
      <c r="H9" s="30"/>
      <c r="I9" s="30"/>
      <c r="W9" s="31"/>
    </row>
    <row r="10" spans="1:23" s="40" customFormat="1" ht="15.5" x14ac:dyDescent="0.35">
      <c r="A10" s="32"/>
      <c r="B10" s="21" t="s">
        <v>31</v>
      </c>
      <c r="C10" s="23">
        <v>50</v>
      </c>
      <c r="D10" s="33">
        <f>(0.55*50)</f>
        <v>27.500000000000004</v>
      </c>
      <c r="E10" s="34">
        <v>50</v>
      </c>
      <c r="F10" s="35">
        <f>0.55*50</f>
        <v>27.500000000000004</v>
      </c>
      <c r="G10" s="36"/>
      <c r="H10" s="37" t="s">
        <v>32</v>
      </c>
      <c r="I10" s="37" t="s">
        <v>33</v>
      </c>
      <c r="J10" s="38" t="s">
        <v>34</v>
      </c>
      <c r="K10" s="38" t="s">
        <v>35</v>
      </c>
      <c r="L10" s="38" t="s">
        <v>36</v>
      </c>
      <c r="M10" s="38" t="s">
        <v>37</v>
      </c>
      <c r="N10" s="38" t="s">
        <v>38</v>
      </c>
      <c r="O10" s="38" t="s">
        <v>39</v>
      </c>
      <c r="P10" s="38" t="s">
        <v>40</v>
      </c>
      <c r="Q10" s="38" t="s">
        <v>41</v>
      </c>
      <c r="R10" s="38" t="s">
        <v>42</v>
      </c>
      <c r="S10" s="38" t="s">
        <v>43</v>
      </c>
      <c r="T10" s="39" t="s">
        <v>44</v>
      </c>
      <c r="U10" s="38" t="s">
        <v>45</v>
      </c>
      <c r="V10" s="38" t="s">
        <v>46</v>
      </c>
      <c r="W10" s="38" t="s">
        <v>47</v>
      </c>
    </row>
    <row r="11" spans="1:23" ht="15.5" x14ac:dyDescent="0.35">
      <c r="A11" s="15">
        <v>1</v>
      </c>
      <c r="B11" s="41" t="s">
        <v>56</v>
      </c>
      <c r="C11" s="43">
        <v>47.222222222222221</v>
      </c>
      <c r="D11" s="43">
        <f>COUNTIF(C11:C26,"&gt;="&amp;D10)</f>
        <v>15</v>
      </c>
      <c r="E11" s="43">
        <v>41.818181818181813</v>
      </c>
      <c r="F11" s="45">
        <f>COUNTIF(E11:E26,"&gt;="&amp;F10)</f>
        <v>15</v>
      </c>
      <c r="G11" s="46" t="s">
        <v>49</v>
      </c>
      <c r="H11" s="47">
        <v>1</v>
      </c>
      <c r="I11" s="47">
        <v>1</v>
      </c>
      <c r="J11" s="47"/>
      <c r="K11" s="47">
        <v>1</v>
      </c>
      <c r="L11" s="47">
        <v>1</v>
      </c>
      <c r="M11" s="47"/>
      <c r="N11" s="47"/>
      <c r="O11" s="47">
        <v>1</v>
      </c>
      <c r="P11" s="47"/>
      <c r="Q11" s="47">
        <v>1</v>
      </c>
      <c r="R11" s="47"/>
      <c r="S11" s="47">
        <v>2</v>
      </c>
      <c r="T11" s="47">
        <v>1</v>
      </c>
      <c r="U11" s="47">
        <v>2</v>
      </c>
      <c r="V11" s="47"/>
      <c r="W11" s="47">
        <v>1</v>
      </c>
    </row>
    <row r="12" spans="1:23" ht="15.5" x14ac:dyDescent="0.35">
      <c r="A12" s="15">
        <v>2</v>
      </c>
      <c r="B12" s="41" t="s">
        <v>58</v>
      </c>
      <c r="C12" s="43">
        <v>37.222222222222221</v>
      </c>
      <c r="D12" s="48">
        <f>(16/16)*100</f>
        <v>100</v>
      </c>
      <c r="E12" s="43">
        <v>35</v>
      </c>
      <c r="F12" s="49">
        <f>(7/16)*100</f>
        <v>43.75</v>
      </c>
      <c r="G12" s="46" t="s">
        <v>51</v>
      </c>
      <c r="H12" s="47">
        <v>3</v>
      </c>
      <c r="I12" s="47">
        <v>2</v>
      </c>
      <c r="J12" s="47">
        <v>1</v>
      </c>
      <c r="K12" s="47">
        <v>2</v>
      </c>
      <c r="L12" s="47">
        <v>2</v>
      </c>
      <c r="M12" s="47">
        <v>2</v>
      </c>
      <c r="N12" s="47">
        <v>2</v>
      </c>
      <c r="O12" s="47">
        <v>1</v>
      </c>
      <c r="P12" s="47">
        <v>1</v>
      </c>
      <c r="Q12" s="47">
        <v>1</v>
      </c>
      <c r="R12" s="47">
        <v>1</v>
      </c>
      <c r="S12" s="47">
        <v>1</v>
      </c>
      <c r="T12" s="47">
        <v>2</v>
      </c>
      <c r="U12" s="47">
        <v>2</v>
      </c>
      <c r="V12" s="47">
        <v>1</v>
      </c>
      <c r="W12" s="47">
        <v>1</v>
      </c>
    </row>
    <row r="13" spans="1:23" ht="15.5" x14ac:dyDescent="0.35">
      <c r="A13" s="15">
        <v>3</v>
      </c>
      <c r="B13" s="41" t="s">
        <v>48</v>
      </c>
      <c r="C13" s="43">
        <v>40</v>
      </c>
      <c r="D13" s="43"/>
      <c r="E13" s="43">
        <v>36.363636363636367</v>
      </c>
      <c r="F13" s="50"/>
      <c r="G13" s="46" t="s">
        <v>53</v>
      </c>
      <c r="H13" s="47">
        <v>3</v>
      </c>
      <c r="I13" s="47">
        <v>3</v>
      </c>
      <c r="J13" s="47">
        <v>2</v>
      </c>
      <c r="K13" s="47">
        <v>3</v>
      </c>
      <c r="L13" s="47">
        <v>3</v>
      </c>
      <c r="M13" s="47">
        <v>2</v>
      </c>
      <c r="N13" s="47">
        <v>3</v>
      </c>
      <c r="O13" s="47">
        <v>1</v>
      </c>
      <c r="P13" s="47">
        <v>1</v>
      </c>
      <c r="Q13" s="47">
        <v>3</v>
      </c>
      <c r="R13" s="47">
        <v>1</v>
      </c>
      <c r="S13" s="47">
        <v>3</v>
      </c>
      <c r="T13" s="47">
        <v>3</v>
      </c>
      <c r="U13" s="47">
        <v>3</v>
      </c>
      <c r="V13" s="47">
        <v>1</v>
      </c>
      <c r="W13" s="47">
        <v>2</v>
      </c>
    </row>
    <row r="14" spans="1:23" ht="15.5" x14ac:dyDescent="0.35">
      <c r="A14" s="15">
        <v>4</v>
      </c>
      <c r="B14" s="41" t="s">
        <v>50</v>
      </c>
      <c r="C14" s="43">
        <v>41.111111111111107</v>
      </c>
      <c r="D14" s="43"/>
      <c r="E14" s="43">
        <v>37.272727272727273</v>
      </c>
      <c r="F14" s="50"/>
      <c r="G14" s="51" t="s">
        <v>55</v>
      </c>
      <c r="H14" s="52">
        <f>AVERAGE(H11:H13)</f>
        <v>2.3333333333333335</v>
      </c>
      <c r="I14" s="52">
        <f t="shared" ref="I14:W14" si="0">AVERAGE(I11:I13)</f>
        <v>2</v>
      </c>
      <c r="J14" s="52">
        <f t="shared" si="0"/>
        <v>1.5</v>
      </c>
      <c r="K14" s="52">
        <f t="shared" si="0"/>
        <v>2</v>
      </c>
      <c r="L14" s="52">
        <f t="shared" si="0"/>
        <v>2</v>
      </c>
      <c r="M14" s="52">
        <f t="shared" si="0"/>
        <v>2</v>
      </c>
      <c r="N14" s="52">
        <f t="shared" si="0"/>
        <v>2.5</v>
      </c>
      <c r="O14" s="52">
        <f t="shared" si="0"/>
        <v>1</v>
      </c>
      <c r="P14" s="52">
        <f t="shared" si="0"/>
        <v>1</v>
      </c>
      <c r="Q14" s="52">
        <f t="shared" si="0"/>
        <v>1.6666666666666667</v>
      </c>
      <c r="R14" s="52">
        <f t="shared" si="0"/>
        <v>1</v>
      </c>
      <c r="S14" s="52">
        <f t="shared" si="0"/>
        <v>2</v>
      </c>
      <c r="T14" s="52">
        <f t="shared" si="0"/>
        <v>2</v>
      </c>
      <c r="U14" s="52">
        <f t="shared" si="0"/>
        <v>2.3333333333333335</v>
      </c>
      <c r="V14" s="52">
        <f t="shared" si="0"/>
        <v>1</v>
      </c>
      <c r="W14" s="52">
        <f t="shared" si="0"/>
        <v>1.3333333333333333</v>
      </c>
    </row>
    <row r="15" spans="1:23" ht="15.5" x14ac:dyDescent="0.35">
      <c r="A15" s="15">
        <v>5</v>
      </c>
      <c r="B15" s="41" t="s">
        <v>52</v>
      </c>
      <c r="C15" s="43">
        <v>38.888888888888893</v>
      </c>
      <c r="D15" s="43"/>
      <c r="E15" s="43">
        <v>36.818181818181813</v>
      </c>
      <c r="F15" s="50"/>
      <c r="G15" s="53" t="s">
        <v>57</v>
      </c>
      <c r="H15" s="54">
        <f>(71.88*H14)/100</f>
        <v>1.6772</v>
      </c>
      <c r="I15" s="54">
        <f t="shared" ref="I15:W15" si="1">(71.88*I14)/100</f>
        <v>1.4376</v>
      </c>
      <c r="J15" s="54">
        <f t="shared" si="1"/>
        <v>1.0781999999999998</v>
      </c>
      <c r="K15" s="54">
        <f t="shared" si="1"/>
        <v>1.4376</v>
      </c>
      <c r="L15" s="54">
        <f t="shared" si="1"/>
        <v>1.4376</v>
      </c>
      <c r="M15" s="54">
        <f t="shared" si="1"/>
        <v>1.4376</v>
      </c>
      <c r="N15" s="54">
        <f t="shared" si="1"/>
        <v>1.7969999999999999</v>
      </c>
      <c r="O15" s="54">
        <f t="shared" si="1"/>
        <v>0.71879999999999999</v>
      </c>
      <c r="P15" s="54">
        <f t="shared" si="1"/>
        <v>0.71879999999999999</v>
      </c>
      <c r="Q15" s="54">
        <f t="shared" si="1"/>
        <v>1.198</v>
      </c>
      <c r="R15" s="54">
        <f t="shared" si="1"/>
        <v>0.71879999999999999</v>
      </c>
      <c r="S15" s="54">
        <f t="shared" si="1"/>
        <v>1.4376</v>
      </c>
      <c r="T15" s="54">
        <f t="shared" si="1"/>
        <v>1.4376</v>
      </c>
      <c r="U15" s="54">
        <f t="shared" si="1"/>
        <v>1.6772</v>
      </c>
      <c r="V15" s="54">
        <f t="shared" si="1"/>
        <v>0.71879999999999999</v>
      </c>
      <c r="W15" s="54">
        <f t="shared" si="1"/>
        <v>0.95839999999999992</v>
      </c>
    </row>
    <row r="16" spans="1:23" x14ac:dyDescent="0.35">
      <c r="A16" s="15">
        <v>6</v>
      </c>
      <c r="B16" s="41" t="s">
        <v>54</v>
      </c>
      <c r="C16" s="43">
        <v>37.777777777777779</v>
      </c>
      <c r="D16" s="43"/>
      <c r="E16" s="43">
        <v>35</v>
      </c>
      <c r="F16" s="50"/>
      <c r="G16" s="55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</row>
    <row r="17" spans="1:24" x14ac:dyDescent="0.35">
      <c r="A17" s="15">
        <v>7</v>
      </c>
      <c r="B17" s="41" t="s">
        <v>59</v>
      </c>
      <c r="C17" s="43">
        <v>43.888888888888886</v>
      </c>
      <c r="D17" s="43"/>
      <c r="E17" s="43">
        <v>37.727272727272727</v>
      </c>
      <c r="F17" s="43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</row>
    <row r="18" spans="1:24" x14ac:dyDescent="0.35">
      <c r="A18" s="15">
        <v>8</v>
      </c>
      <c r="B18" s="41" t="s">
        <v>60</v>
      </c>
      <c r="C18" s="43">
        <v>46.111111111111114</v>
      </c>
      <c r="D18" s="43"/>
      <c r="E18" s="43">
        <v>42.727272727272727</v>
      </c>
      <c r="F18" s="58"/>
      <c r="G18" s="32"/>
      <c r="H18" s="31"/>
      <c r="I18" s="31"/>
      <c r="J18" s="31"/>
      <c r="K18" s="31"/>
      <c r="L18" s="31"/>
      <c r="M18" s="31"/>
      <c r="N18" s="31"/>
      <c r="O18" s="31"/>
      <c r="P18" s="31"/>
      <c r="Q18" s="57"/>
      <c r="R18" s="57"/>
      <c r="S18" s="57"/>
      <c r="T18" s="57"/>
      <c r="U18" s="57"/>
      <c r="V18" s="57"/>
      <c r="W18" s="57"/>
    </row>
    <row r="19" spans="1:24" x14ac:dyDescent="0.35">
      <c r="A19" s="15">
        <v>9</v>
      </c>
      <c r="B19" s="41" t="s">
        <v>61</v>
      </c>
      <c r="C19" s="43">
        <v>46.111111111111114</v>
      </c>
      <c r="D19" s="43"/>
      <c r="E19" s="43">
        <v>43.636363636363633</v>
      </c>
      <c r="F19" s="58"/>
      <c r="G19" s="32"/>
      <c r="H19" s="31"/>
      <c r="I19" s="31"/>
      <c r="J19" s="31"/>
      <c r="K19" s="40"/>
      <c r="L19" s="40"/>
      <c r="M19" s="40"/>
      <c r="N19" s="40"/>
      <c r="O19" s="40"/>
      <c r="P19" s="40"/>
      <c r="W19" s="57"/>
    </row>
    <row r="20" spans="1:24" x14ac:dyDescent="0.35">
      <c r="A20" s="15">
        <v>10</v>
      </c>
      <c r="B20" s="41" t="s">
        <v>63</v>
      </c>
      <c r="C20" s="43">
        <v>42.222222222222221</v>
      </c>
      <c r="D20" s="43"/>
      <c r="E20" s="43">
        <v>37.727272727272727</v>
      </c>
      <c r="F20" s="58"/>
      <c r="G20" s="32"/>
      <c r="H20" s="40"/>
      <c r="I20" s="59"/>
      <c r="J20" s="60"/>
      <c r="K20" s="60"/>
      <c r="L20" s="40"/>
      <c r="M20" s="40"/>
      <c r="N20" s="40"/>
      <c r="O20" s="40"/>
      <c r="P20" s="40"/>
    </row>
    <row r="21" spans="1:24" x14ac:dyDescent="0.35">
      <c r="A21" s="15">
        <v>11</v>
      </c>
      <c r="B21" s="41" t="s">
        <v>64</v>
      </c>
      <c r="C21" s="43">
        <v>44.444444444444443</v>
      </c>
      <c r="D21" s="43"/>
      <c r="E21" s="43">
        <v>39.545454545454547</v>
      </c>
      <c r="F21" s="58"/>
      <c r="H21" s="68"/>
      <c r="I21" s="89"/>
      <c r="J21" s="89"/>
      <c r="M21" s="30"/>
      <c r="N21" s="30"/>
      <c r="O21" s="30"/>
      <c r="P21" s="30"/>
      <c r="Q21" s="30"/>
    </row>
    <row r="22" spans="1:24" x14ac:dyDescent="0.35">
      <c r="A22" s="15">
        <v>12</v>
      </c>
      <c r="B22" s="41" t="s">
        <v>65</v>
      </c>
      <c r="C22" s="43">
        <v>37.222222222222221</v>
      </c>
      <c r="D22" s="43"/>
      <c r="E22" s="43">
        <v>35.454545454545453</v>
      </c>
      <c r="F22" s="58"/>
      <c r="H22" s="62"/>
      <c r="I22" s="63"/>
      <c r="J22" s="63"/>
      <c r="M22" s="30"/>
      <c r="N22" s="30"/>
      <c r="O22" s="30"/>
      <c r="P22" s="30"/>
      <c r="Q22" s="30"/>
    </row>
    <row r="23" spans="1:24" x14ac:dyDescent="0.35">
      <c r="A23" s="15">
        <v>13</v>
      </c>
      <c r="B23" s="41" t="s">
        <v>66</v>
      </c>
      <c r="C23" s="43">
        <v>33.888888888888893</v>
      </c>
      <c r="D23" s="43"/>
      <c r="E23" s="43">
        <v>36.818181818181813</v>
      </c>
      <c r="F23" s="58"/>
      <c r="H23" s="64"/>
      <c r="I23" s="31"/>
      <c r="J23" s="31"/>
      <c r="K23" s="31"/>
      <c r="L23" s="31"/>
      <c r="M23" s="31"/>
      <c r="N23" s="60"/>
      <c r="O23" s="60"/>
      <c r="P23" s="60"/>
      <c r="Q23" s="60"/>
      <c r="R23" s="60"/>
      <c r="S23" s="31"/>
      <c r="T23" s="31"/>
      <c r="U23" s="31"/>
      <c r="V23" s="31"/>
      <c r="W23" s="31"/>
      <c r="X23" s="31"/>
    </row>
    <row r="24" spans="1:24" x14ac:dyDescent="0.35">
      <c r="A24" s="15">
        <v>14</v>
      </c>
      <c r="B24" s="41" t="s">
        <v>67</v>
      </c>
      <c r="C24" s="43">
        <v>42.777777777777779</v>
      </c>
      <c r="D24" s="43"/>
      <c r="E24" s="43">
        <v>36.363636363636367</v>
      </c>
      <c r="F24" s="58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31"/>
      <c r="X24" s="31"/>
    </row>
    <row r="25" spans="1:24" ht="15.5" x14ac:dyDescent="0.35">
      <c r="A25" s="15">
        <v>15</v>
      </c>
      <c r="B25" s="41" t="s">
        <v>68</v>
      </c>
      <c r="C25" s="43">
        <v>30.555555555555557</v>
      </c>
      <c r="D25" s="71"/>
      <c r="E25" s="43">
        <v>36.818181818181813</v>
      </c>
      <c r="F25" s="72"/>
      <c r="G25" s="65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31"/>
      <c r="X25" s="31"/>
    </row>
    <row r="26" spans="1:24" ht="15.5" x14ac:dyDescent="0.35">
      <c r="A26" s="15">
        <v>16</v>
      </c>
      <c r="B26" s="41"/>
      <c r="C26" s="75"/>
      <c r="D26" s="43"/>
      <c r="E26" s="75"/>
      <c r="F26" s="58"/>
      <c r="G26" s="65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31"/>
      <c r="X26" s="31"/>
    </row>
    <row r="27" spans="1:24" ht="15.5" x14ac:dyDescent="0.35">
      <c r="A27" s="66"/>
      <c r="B27" s="66"/>
      <c r="C27" s="66"/>
      <c r="D27" s="66"/>
      <c r="E27" s="66"/>
      <c r="F27" s="66"/>
      <c r="G27" s="66"/>
      <c r="H27"/>
      <c r="I27"/>
      <c r="W27" s="67"/>
    </row>
    <row r="28" spans="1:24" ht="15.5" x14ac:dyDescent="0.35">
      <c r="A28" s="66"/>
      <c r="B28" s="66"/>
      <c r="C28" s="76"/>
      <c r="D28" s="76"/>
      <c r="E28" s="76"/>
      <c r="F28" s="76"/>
      <c r="G28" s="66"/>
      <c r="H28"/>
      <c r="I28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</row>
    <row r="29" spans="1:24" x14ac:dyDescent="0.35">
      <c r="A29" s="66"/>
      <c r="B29" s="66"/>
      <c r="C29" s="66"/>
      <c r="D29" s="66"/>
      <c r="E29" s="66"/>
      <c r="F29" s="66"/>
      <c r="G29" s="66"/>
      <c r="H29"/>
      <c r="I29"/>
    </row>
    <row r="30" spans="1:24" x14ac:dyDescent="0.35">
      <c r="A30" s="66"/>
      <c r="B30" s="66"/>
      <c r="C30" s="66"/>
      <c r="D30" s="66"/>
      <c r="E30" s="66"/>
      <c r="F30" s="66"/>
      <c r="G30" s="66"/>
      <c r="H30"/>
      <c r="I30"/>
    </row>
    <row r="31" spans="1:24" x14ac:dyDescent="0.35">
      <c r="A31" s="66"/>
      <c r="B31" s="66"/>
      <c r="C31" s="66"/>
      <c r="D31" s="66"/>
      <c r="E31" s="66"/>
      <c r="F31" s="66"/>
      <c r="G31" s="66"/>
      <c r="H31"/>
      <c r="I31"/>
    </row>
    <row r="32" spans="1:24" x14ac:dyDescent="0.35">
      <c r="A32" s="66"/>
      <c r="B32" s="66"/>
      <c r="C32" s="66"/>
      <c r="D32" s="66"/>
      <c r="E32" s="66"/>
      <c r="F32" s="66"/>
      <c r="G32" s="66"/>
      <c r="H32"/>
      <c r="I32"/>
    </row>
    <row r="33" spans="1:23" s="67" customFormat="1" ht="15.5" x14ac:dyDescent="0.35">
      <c r="A33" s="66"/>
      <c r="B33" s="66"/>
      <c r="C33" s="66"/>
      <c r="D33" s="66"/>
      <c r="E33" s="66"/>
      <c r="F33" s="66"/>
      <c r="G33" s="66"/>
      <c r="H33"/>
      <c r="I33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ht="15.5" x14ac:dyDescent="0.35">
      <c r="A34" s="66"/>
      <c r="B34" s="66"/>
      <c r="C34" s="66"/>
      <c r="D34" s="66"/>
      <c r="E34" s="66"/>
      <c r="F34" s="66"/>
      <c r="G34" s="66"/>
      <c r="H34"/>
      <c r="I34"/>
      <c r="W34" s="67"/>
    </row>
    <row r="35" spans="1:23" ht="15.5" x14ac:dyDescent="0.35">
      <c r="A35" s="66"/>
      <c r="B35" s="66"/>
      <c r="C35" s="66"/>
      <c r="D35" s="66"/>
      <c r="E35" s="66"/>
      <c r="F35" s="66"/>
      <c r="G35" s="66"/>
      <c r="H35"/>
      <c r="I35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</row>
    <row r="36" spans="1:23" x14ac:dyDescent="0.35">
      <c r="A36" s="66"/>
      <c r="B36" s="66"/>
      <c r="C36" s="66"/>
      <c r="D36" s="66"/>
      <c r="E36" s="66"/>
      <c r="F36" s="66"/>
      <c r="G36" s="66"/>
      <c r="H36"/>
      <c r="I36"/>
    </row>
    <row r="37" spans="1:23" x14ac:dyDescent="0.35">
      <c r="A37" s="66"/>
      <c r="B37" s="66"/>
      <c r="C37" s="66"/>
      <c r="D37" s="66"/>
      <c r="E37" s="66"/>
      <c r="F37" s="66"/>
      <c r="G37" s="66"/>
      <c r="H37"/>
      <c r="I37"/>
    </row>
    <row r="38" spans="1:23" x14ac:dyDescent="0.35">
      <c r="A38" s="66"/>
      <c r="B38" s="66"/>
      <c r="C38" s="66"/>
      <c r="D38" s="66"/>
      <c r="E38" s="66"/>
      <c r="F38" s="66"/>
      <c r="G38" s="66"/>
      <c r="H38"/>
      <c r="I38"/>
    </row>
    <row r="39" spans="1:23" x14ac:dyDescent="0.35">
      <c r="A39" s="66"/>
      <c r="B39" s="66"/>
      <c r="C39" s="66"/>
      <c r="D39" s="66"/>
      <c r="E39" s="66"/>
      <c r="F39" s="66"/>
      <c r="G39" s="66"/>
      <c r="H39"/>
      <c r="I39"/>
    </row>
    <row r="40" spans="1:23" x14ac:dyDescent="0.35">
      <c r="A40" s="66"/>
      <c r="B40" s="66"/>
      <c r="C40" s="66"/>
      <c r="D40" s="66"/>
      <c r="E40" s="66"/>
      <c r="F40" s="66"/>
      <c r="G40" s="66"/>
      <c r="H40"/>
      <c r="I40"/>
    </row>
    <row r="41" spans="1:23" s="67" customFormat="1" ht="15.5" x14ac:dyDescent="0.35">
      <c r="A41" s="66"/>
      <c r="B41" s="66"/>
      <c r="C41" s="66"/>
      <c r="D41" s="66"/>
      <c r="E41" s="66"/>
      <c r="F41" s="66"/>
      <c r="G41" s="66"/>
      <c r="H41"/>
      <c r="I41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ht="15.5" x14ac:dyDescent="0.35">
      <c r="A42" s="66"/>
      <c r="B42" s="66"/>
      <c r="C42" s="66"/>
      <c r="D42" s="66"/>
      <c r="E42" s="66"/>
      <c r="F42" s="66"/>
      <c r="G42" s="66"/>
      <c r="H42"/>
      <c r="I42"/>
      <c r="W42" s="67"/>
    </row>
    <row r="43" spans="1:23" ht="15.5" x14ac:dyDescent="0.35">
      <c r="A43" s="66"/>
      <c r="B43" s="66"/>
      <c r="C43" s="66"/>
      <c r="D43" s="66"/>
      <c r="E43" s="66"/>
      <c r="F43" s="66"/>
      <c r="G43" s="66"/>
      <c r="H43"/>
      <c r="I43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</row>
    <row r="44" spans="1:23" x14ac:dyDescent="0.35">
      <c r="A44" s="66"/>
      <c r="B44" s="66"/>
      <c r="C44" s="66"/>
      <c r="D44" s="66"/>
      <c r="E44" s="66"/>
      <c r="F44" s="66"/>
      <c r="G44" s="66"/>
      <c r="H44"/>
      <c r="I44"/>
    </row>
    <row r="45" spans="1:23" x14ac:dyDescent="0.35">
      <c r="G45" s="66"/>
      <c r="H45"/>
      <c r="I45"/>
    </row>
    <row r="46" spans="1:23" x14ac:dyDescent="0.35">
      <c r="H46"/>
      <c r="I46"/>
    </row>
  </sheetData>
  <mergeCells count="7">
    <mergeCell ref="O3:W7"/>
    <mergeCell ref="A4:E4"/>
    <mergeCell ref="I21:J21"/>
    <mergeCell ref="A1:E1"/>
    <mergeCell ref="G1:M1"/>
    <mergeCell ref="A2:E2"/>
    <mergeCell ref="A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Calculus</vt:lpstr>
      <vt:lpstr>DMS</vt:lpstr>
      <vt:lpstr>Linear Algebra</vt:lpstr>
      <vt:lpstr>Modern Algebra</vt:lpstr>
      <vt:lpstr>Numerical Analysis</vt:lpstr>
      <vt:lpstr>Prob  Stastics</vt:lpstr>
      <vt:lpstr>Advanced Analysis</vt:lpstr>
      <vt:lpstr>Analysis II</vt:lpstr>
      <vt:lpstr>Complex Analysis</vt:lpstr>
      <vt:lpstr>Integral Transformation</vt:lpstr>
      <vt:lpstr>Linear Programming</vt:lpstr>
      <vt:lpstr>PDE&amp;SDE</vt:lpstr>
      <vt:lpstr>Analysis I</vt:lpstr>
      <vt:lpstr>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2022-12-03T10:41:07Z</dcterms:modified>
</cp:coreProperties>
</file>