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22" activeTab="25"/>
  </bookViews>
  <sheets>
    <sheet name="Research Methodology" sheetId="1" r:id="rId1"/>
    <sheet name="Blood Banking" sheetId="2" r:id="rId2"/>
    <sheet name="Medical Law and Ethics" sheetId="4" r:id="rId3"/>
    <sheet name="Medical Laboratory Management" sheetId="3" r:id="rId4"/>
    <sheet name="MYCOLOGY AND VIROLOGY" sheetId="5" r:id="rId5"/>
    <sheet name="INTRODUCTION TO QUALITY AND PAT" sheetId="6" r:id="rId6"/>
    <sheet name="IMMUNOLOGY" sheetId="7" r:id="rId7"/>
    <sheet name="APPLIED HEMATOLOGY" sheetId="8" r:id="rId8"/>
    <sheet name="APPLIED BIOCHEMISTRY" sheetId="9" r:id="rId9"/>
    <sheet name="BASIC HISTOLOGY" sheetId="10" r:id="rId10"/>
    <sheet name="IMMUNOLOGY AND HIST LAB" sheetId="11" r:id="rId11"/>
    <sheet name="PARASITOLOGY" sheetId="12" r:id="rId12"/>
    <sheet name="ADVANCE BIOCHEMISTRY" sheetId="13" r:id="rId13"/>
    <sheet name="ADVANCE HEMATOLOGY" sheetId="14" r:id="rId14"/>
    <sheet name="BASIC COMPUTER AND INFORMATION " sheetId="15" r:id="rId15"/>
    <sheet name="INTRODUCTION TO BIOLOGY" sheetId="16" r:id="rId16"/>
    <sheet name="ANATOMY, PHYSIOLOGY,HEMAT LAB" sheetId="17" r:id="rId17"/>
    <sheet name="MICROBIOLOGY" sheetId="18" r:id="rId18"/>
    <sheet name="CLINICAL PATHOLOGY" sheetId="19" r:id="rId19"/>
    <sheet name="ENVIRONMENTAL SCIENCE" sheetId="20" r:id="rId20"/>
    <sheet name="BASIC BIOCHEMISTRY" sheetId="21" r:id="rId21"/>
    <sheet name="CLINICAL PATHOLOGY AND MICROBIO" sheetId="22" r:id="rId22"/>
    <sheet name="MINI PROJECT" sheetId="23" r:id="rId23"/>
    <sheet name="PROJECT" sheetId="24" r:id="rId24"/>
    <sheet name="INTERNSHIP" sheetId="25" r:id="rId25"/>
    <sheet name="GENERAL DUTY ASSIS SERVICE" sheetId="26" r:id="rId26"/>
  </sheets>
  <calcPr calcId="144525"/>
</workbook>
</file>

<file path=xl/calcChain.xml><?xml version="1.0" encoding="utf-8"?>
<calcChain xmlns="http://schemas.openxmlformats.org/spreadsheetml/2006/main">
  <c r="V14" i="26" l="1"/>
  <c r="U14" i="26"/>
  <c r="S14" i="26"/>
  <c r="Q14" i="26"/>
  <c r="O14" i="26"/>
  <c r="M14" i="26"/>
  <c r="L14" i="26"/>
  <c r="K14" i="26"/>
  <c r="H14" i="26"/>
  <c r="F10" i="26"/>
  <c r="F11" i="26" s="1"/>
  <c r="F12" i="26" s="1"/>
  <c r="H6" i="26" s="1"/>
  <c r="D10" i="26"/>
  <c r="D11" i="26" s="1"/>
  <c r="D12" i="26" s="1"/>
  <c r="H5" i="26" s="1"/>
  <c r="U14" i="25"/>
  <c r="T14" i="25"/>
  <c r="R14" i="25"/>
  <c r="Q14" i="25"/>
  <c r="O14" i="25"/>
  <c r="N14" i="25"/>
  <c r="L14" i="25"/>
  <c r="J14" i="25"/>
  <c r="H14" i="25"/>
  <c r="F10" i="25"/>
  <c r="F11" i="25" s="1"/>
  <c r="F12" i="25" s="1"/>
  <c r="H6" i="25" s="1"/>
  <c r="D10" i="25"/>
  <c r="D11" i="25" s="1"/>
  <c r="D12" i="25" s="1"/>
  <c r="H5" i="25" s="1"/>
  <c r="V14" i="24"/>
  <c r="U14" i="24"/>
  <c r="S14" i="24"/>
  <c r="R14" i="24"/>
  <c r="Q14" i="24"/>
  <c r="P14" i="24"/>
  <c r="O14" i="24"/>
  <c r="L14" i="24"/>
  <c r="J14" i="24"/>
  <c r="H14" i="24"/>
  <c r="F11" i="24"/>
  <c r="F12" i="24" s="1"/>
  <c r="H6" i="24" s="1"/>
  <c r="F10" i="24"/>
  <c r="D10" i="24"/>
  <c r="D11" i="24" s="1"/>
  <c r="D12" i="24" s="1"/>
  <c r="H5" i="24" s="1"/>
  <c r="H7" i="24" s="1"/>
  <c r="V14" i="23"/>
  <c r="T14" i="23"/>
  <c r="R14" i="23"/>
  <c r="P14" i="23"/>
  <c r="O14" i="23"/>
  <c r="M14" i="23"/>
  <c r="L14" i="23"/>
  <c r="K14" i="23"/>
  <c r="H14" i="23"/>
  <c r="F10" i="23"/>
  <c r="F11" i="23" s="1"/>
  <c r="F12" i="23" s="1"/>
  <c r="H6" i="23" s="1"/>
  <c r="D10" i="23"/>
  <c r="D11" i="23" s="1"/>
  <c r="D12" i="23" s="1"/>
  <c r="H5" i="23" s="1"/>
  <c r="V14" i="22"/>
  <c r="U14" i="22"/>
  <c r="Q14" i="22"/>
  <c r="P14" i="22"/>
  <c r="O14" i="22"/>
  <c r="M14" i="22"/>
  <c r="L14" i="22"/>
  <c r="J14" i="22"/>
  <c r="H14" i="22"/>
  <c r="F10" i="22"/>
  <c r="F11" i="22" s="1"/>
  <c r="F12" i="22" s="1"/>
  <c r="H6" i="22" s="1"/>
  <c r="D10" i="22"/>
  <c r="D11" i="22" s="1"/>
  <c r="D12" i="22" s="1"/>
  <c r="H5" i="22" s="1"/>
  <c r="V14" i="21"/>
  <c r="U14" i="21"/>
  <c r="S14" i="21"/>
  <c r="Q14" i="21"/>
  <c r="O14" i="21"/>
  <c r="M14" i="21"/>
  <c r="L14" i="21"/>
  <c r="J14" i="21"/>
  <c r="H14" i="21"/>
  <c r="F10" i="21"/>
  <c r="F11" i="21" s="1"/>
  <c r="F12" i="21" s="1"/>
  <c r="H6" i="21" s="1"/>
  <c r="D10" i="21"/>
  <c r="D11" i="21" s="1"/>
  <c r="D12" i="21" s="1"/>
  <c r="H5" i="21" s="1"/>
  <c r="U14" i="20"/>
  <c r="T14" i="20"/>
  <c r="S14" i="20"/>
  <c r="R14" i="20"/>
  <c r="N14" i="20"/>
  <c r="M14" i="20"/>
  <c r="K14" i="20"/>
  <c r="H14" i="20"/>
  <c r="F10" i="20"/>
  <c r="F11" i="20" s="1"/>
  <c r="F12" i="20" s="1"/>
  <c r="H6" i="20" s="1"/>
  <c r="D10" i="20"/>
  <c r="D11" i="20" s="1"/>
  <c r="D12" i="20" s="1"/>
  <c r="H5" i="20" s="1"/>
  <c r="U14" i="19"/>
  <c r="T14" i="19"/>
  <c r="R14" i="19"/>
  <c r="Q14" i="19"/>
  <c r="P14" i="19"/>
  <c r="O14" i="19"/>
  <c r="N14" i="19"/>
  <c r="M14" i="19"/>
  <c r="L14" i="19"/>
  <c r="K14" i="19"/>
  <c r="J14" i="19"/>
  <c r="H14" i="19"/>
  <c r="F10" i="19"/>
  <c r="F11" i="19" s="1"/>
  <c r="F12" i="19" s="1"/>
  <c r="H6" i="19" s="1"/>
  <c r="D10" i="19"/>
  <c r="D11" i="19" s="1"/>
  <c r="D12" i="19" s="1"/>
  <c r="H5" i="19" s="1"/>
  <c r="T14" i="18"/>
  <c r="S14" i="18"/>
  <c r="P14" i="18"/>
  <c r="O14" i="18"/>
  <c r="M14" i="18"/>
  <c r="L14" i="18"/>
  <c r="K14" i="18"/>
  <c r="H14" i="18"/>
  <c r="F10" i="18"/>
  <c r="F11" i="18" s="1"/>
  <c r="F12" i="18" s="1"/>
  <c r="H6" i="18" s="1"/>
  <c r="D10" i="18"/>
  <c r="D11" i="18" s="1"/>
  <c r="D12" i="18" s="1"/>
  <c r="H5" i="18" s="1"/>
  <c r="H7" i="18" s="1"/>
  <c r="V14" i="17"/>
  <c r="U14" i="17"/>
  <c r="S14" i="17"/>
  <c r="R14" i="17"/>
  <c r="Q14" i="17"/>
  <c r="O14" i="17"/>
  <c r="N14" i="17"/>
  <c r="M14" i="17"/>
  <c r="H14" i="17"/>
  <c r="F10" i="17"/>
  <c r="F11" i="17" s="1"/>
  <c r="F12" i="17" s="1"/>
  <c r="H6" i="17" s="1"/>
  <c r="D10" i="17"/>
  <c r="D11" i="17" s="1"/>
  <c r="D12" i="17" s="1"/>
  <c r="H5" i="17" s="1"/>
  <c r="V14" i="16"/>
  <c r="T14" i="16"/>
  <c r="S14" i="16"/>
  <c r="O14" i="16"/>
  <c r="N14" i="16"/>
  <c r="M14" i="16"/>
  <c r="L14" i="16"/>
  <c r="I14" i="16"/>
  <c r="H14" i="16"/>
  <c r="F10" i="16"/>
  <c r="F11" i="16" s="1"/>
  <c r="F12" i="16" s="1"/>
  <c r="H6" i="16" s="1"/>
  <c r="D10" i="16"/>
  <c r="D11" i="16" s="1"/>
  <c r="D12" i="16" s="1"/>
  <c r="H5" i="16" s="1"/>
  <c r="V14" i="15"/>
  <c r="T14" i="15"/>
  <c r="S14" i="15"/>
  <c r="R14" i="15"/>
  <c r="Q14" i="15"/>
  <c r="M14" i="15"/>
  <c r="L14" i="15"/>
  <c r="H14" i="15"/>
  <c r="F10" i="15"/>
  <c r="F11" i="15" s="1"/>
  <c r="F12" i="15" s="1"/>
  <c r="H6" i="15" s="1"/>
  <c r="D10" i="15"/>
  <c r="D11" i="15" s="1"/>
  <c r="D12" i="15" s="1"/>
  <c r="H5" i="15" s="1"/>
  <c r="U14" i="14"/>
  <c r="T14" i="14"/>
  <c r="N14" i="14"/>
  <c r="M14" i="14"/>
  <c r="K14" i="14"/>
  <c r="I14" i="14"/>
  <c r="H14" i="14"/>
  <c r="F10" i="14"/>
  <c r="F11" i="14" s="1"/>
  <c r="F12" i="14" s="1"/>
  <c r="H6" i="14" s="1"/>
  <c r="D10" i="14"/>
  <c r="D11" i="14" s="1"/>
  <c r="D12" i="14" s="1"/>
  <c r="H5" i="14" s="1"/>
  <c r="H7" i="14" s="1"/>
  <c r="V14" i="13"/>
  <c r="T14" i="13"/>
  <c r="R14" i="13"/>
  <c r="P14" i="13"/>
  <c r="L14" i="13"/>
  <c r="K14" i="13"/>
  <c r="H14" i="13"/>
  <c r="F10" i="13"/>
  <c r="F11" i="13" s="1"/>
  <c r="F12" i="13" s="1"/>
  <c r="H6" i="13" s="1"/>
  <c r="D10" i="13"/>
  <c r="D11" i="13" s="1"/>
  <c r="D12" i="13" s="1"/>
  <c r="H5" i="13" s="1"/>
  <c r="U14" i="12"/>
  <c r="T14" i="12"/>
  <c r="R14" i="12"/>
  <c r="Q14" i="12"/>
  <c r="P14" i="12"/>
  <c r="O14" i="12"/>
  <c r="I14" i="12"/>
  <c r="H14" i="12"/>
  <c r="F10" i="12"/>
  <c r="F11" i="12" s="1"/>
  <c r="F12" i="12" s="1"/>
  <c r="H6" i="12" s="1"/>
  <c r="D10" i="12"/>
  <c r="D11" i="12" s="1"/>
  <c r="D12" i="12" s="1"/>
  <c r="H5" i="12" s="1"/>
  <c r="V14" i="11"/>
  <c r="U14" i="11"/>
  <c r="R14" i="11"/>
  <c r="P14" i="11"/>
  <c r="O14" i="11"/>
  <c r="N14" i="11"/>
  <c r="L14" i="11"/>
  <c r="I14" i="11"/>
  <c r="H14" i="11"/>
  <c r="F10" i="11"/>
  <c r="F11" i="11" s="1"/>
  <c r="F12" i="11" s="1"/>
  <c r="H6" i="11" s="1"/>
  <c r="D10" i="11"/>
  <c r="D11" i="11" s="1"/>
  <c r="D12" i="11" s="1"/>
  <c r="H5" i="11" s="1"/>
  <c r="V14" i="10"/>
  <c r="U14" i="10"/>
  <c r="Q14" i="10"/>
  <c r="P14" i="10"/>
  <c r="N14" i="10"/>
  <c r="L14" i="10"/>
  <c r="K14" i="10"/>
  <c r="H14" i="10"/>
  <c r="F10" i="10"/>
  <c r="F11" i="10" s="1"/>
  <c r="F12" i="10" s="1"/>
  <c r="H6" i="10" s="1"/>
  <c r="D10" i="10"/>
  <c r="D11" i="10" s="1"/>
  <c r="D12" i="10" s="1"/>
  <c r="H5" i="10" s="1"/>
  <c r="V14" i="9"/>
  <c r="T14" i="9"/>
  <c r="S14" i="9"/>
  <c r="R14" i="9"/>
  <c r="O14" i="9"/>
  <c r="N14" i="9"/>
  <c r="M14" i="9"/>
  <c r="L14" i="9"/>
  <c r="K14" i="9"/>
  <c r="H14" i="9"/>
  <c r="F10" i="9"/>
  <c r="F11" i="9" s="1"/>
  <c r="F12" i="9" s="1"/>
  <c r="H6" i="9" s="1"/>
  <c r="D10" i="9"/>
  <c r="D11" i="9" s="1"/>
  <c r="D12" i="9" s="1"/>
  <c r="H5" i="9" s="1"/>
  <c r="V14" i="8"/>
  <c r="U14" i="8"/>
  <c r="S14" i="8"/>
  <c r="R14" i="8"/>
  <c r="O14" i="8"/>
  <c r="N14" i="8"/>
  <c r="L14" i="8"/>
  <c r="I14" i="8"/>
  <c r="H14" i="8"/>
  <c r="F10" i="8"/>
  <c r="F11" i="8" s="1"/>
  <c r="F12" i="8" s="1"/>
  <c r="H6" i="8" s="1"/>
  <c r="D10" i="8"/>
  <c r="D11" i="8" s="1"/>
  <c r="D12" i="8" s="1"/>
  <c r="H5" i="8" s="1"/>
  <c r="F10" i="7"/>
  <c r="D10" i="7"/>
  <c r="D11" i="7" s="1"/>
  <c r="D12" i="7" s="1"/>
  <c r="H5" i="7" s="1"/>
  <c r="U14" i="7"/>
  <c r="T14" i="7"/>
  <c r="R14" i="7"/>
  <c r="Q14" i="7"/>
  <c r="P14" i="7"/>
  <c r="N14" i="7"/>
  <c r="K14" i="7"/>
  <c r="I14" i="7"/>
  <c r="H14" i="7"/>
  <c r="F11" i="7"/>
  <c r="F12" i="7" s="1"/>
  <c r="H6" i="7" s="1"/>
  <c r="V14" i="6"/>
  <c r="T14" i="6"/>
  <c r="S14" i="6"/>
  <c r="Q14" i="6"/>
  <c r="O14" i="6"/>
  <c r="M14" i="6"/>
  <c r="L14" i="6"/>
  <c r="I14" i="6"/>
  <c r="H14" i="6"/>
  <c r="F10" i="6"/>
  <c r="F11" i="6" s="1"/>
  <c r="F12" i="6" s="1"/>
  <c r="H6" i="6" s="1"/>
  <c r="D10" i="6"/>
  <c r="D11" i="6" s="1"/>
  <c r="D12" i="6" s="1"/>
  <c r="H5" i="6" s="1"/>
  <c r="D12" i="5"/>
  <c r="V14" i="5"/>
  <c r="U14" i="5"/>
  <c r="S14" i="5"/>
  <c r="Q14" i="5"/>
  <c r="O14" i="5"/>
  <c r="L14" i="5"/>
  <c r="K14" i="5"/>
  <c r="J14" i="5"/>
  <c r="H14" i="5"/>
  <c r="F10" i="5"/>
  <c r="F11" i="5" s="1"/>
  <c r="F12" i="5" s="1"/>
  <c r="H6" i="5" s="1"/>
  <c r="D10" i="5"/>
  <c r="D11" i="5" s="1"/>
  <c r="H5" i="5"/>
  <c r="V15" i="3"/>
  <c r="V14" i="3"/>
  <c r="D12" i="3"/>
  <c r="D11" i="3"/>
  <c r="D10" i="3"/>
  <c r="F10" i="3"/>
  <c r="U14" i="3"/>
  <c r="R14" i="3"/>
  <c r="Q14" i="3"/>
  <c r="P14" i="3"/>
  <c r="N14" i="3"/>
  <c r="L14" i="3"/>
  <c r="J14" i="3"/>
  <c r="H14" i="3"/>
  <c r="F12" i="3"/>
  <c r="F11" i="3"/>
  <c r="H6" i="3"/>
  <c r="H5" i="3"/>
  <c r="H7" i="3" s="1"/>
  <c r="J14" i="4"/>
  <c r="M14" i="4"/>
  <c r="N14" i="4"/>
  <c r="P14" i="4"/>
  <c r="S14" i="4"/>
  <c r="T14" i="4"/>
  <c r="U14" i="4"/>
  <c r="H5" i="4"/>
  <c r="H6" i="4"/>
  <c r="F12" i="4"/>
  <c r="V15" i="2"/>
  <c r="U15" i="2"/>
  <c r="Q15" i="2"/>
  <c r="P15" i="2"/>
  <c r="L15" i="2"/>
  <c r="K15" i="2"/>
  <c r="H14" i="4"/>
  <c r="D12" i="4"/>
  <c r="F10" i="4"/>
  <c r="F11" i="4" s="1"/>
  <c r="D10" i="4"/>
  <c r="D11" i="4" s="1"/>
  <c r="H7" i="4"/>
  <c r="U15" i="1"/>
  <c r="T15" i="1"/>
  <c r="S15" i="1"/>
  <c r="K15" i="1"/>
  <c r="P15" i="1"/>
  <c r="Q15" i="1"/>
  <c r="K14" i="2"/>
  <c r="L14" i="2"/>
  <c r="P14" i="2"/>
  <c r="Q14" i="2"/>
  <c r="U14" i="2"/>
  <c r="V14" i="2"/>
  <c r="H6" i="2"/>
  <c r="H5" i="2"/>
  <c r="F12" i="2"/>
  <c r="D12" i="2"/>
  <c r="F10" i="2"/>
  <c r="D10" i="2"/>
  <c r="D11" i="2" s="1"/>
  <c r="H14" i="2"/>
  <c r="F11" i="2"/>
  <c r="H7" i="2"/>
  <c r="H15" i="2" s="1"/>
  <c r="H15" i="1"/>
  <c r="P14" i="1"/>
  <c r="Q14" i="1"/>
  <c r="H6" i="1"/>
  <c r="H5" i="1"/>
  <c r="F12" i="1"/>
  <c r="F11" i="1"/>
  <c r="D12" i="1"/>
  <c r="D11" i="1"/>
  <c r="H7" i="26" l="1"/>
  <c r="V15" i="26" s="1"/>
  <c r="L15" i="26"/>
  <c r="U15" i="26"/>
  <c r="S15" i="26"/>
  <c r="Q15" i="26"/>
  <c r="O15" i="26"/>
  <c r="M15" i="26"/>
  <c r="K15" i="26"/>
  <c r="H7" i="25"/>
  <c r="U15" i="25" s="1"/>
  <c r="O15" i="25"/>
  <c r="R15" i="25"/>
  <c r="N15" i="25"/>
  <c r="J15" i="25"/>
  <c r="V15" i="24"/>
  <c r="R15" i="24"/>
  <c r="P15" i="24"/>
  <c r="L15" i="24"/>
  <c r="H15" i="24"/>
  <c r="U15" i="24"/>
  <c r="S15" i="24"/>
  <c r="Q15" i="24"/>
  <c r="O15" i="24"/>
  <c r="J15" i="24"/>
  <c r="H7" i="23"/>
  <c r="V15" i="23" s="1"/>
  <c r="M15" i="23"/>
  <c r="R15" i="23"/>
  <c r="L15" i="23"/>
  <c r="H7" i="22"/>
  <c r="V15" i="22" s="1"/>
  <c r="P15" i="22"/>
  <c r="L15" i="22"/>
  <c r="H15" i="22"/>
  <c r="O15" i="22"/>
  <c r="H7" i="21"/>
  <c r="V15" i="21" s="1"/>
  <c r="J15" i="21"/>
  <c r="S15" i="21"/>
  <c r="O15" i="21"/>
  <c r="H7" i="20"/>
  <c r="T15" i="20" s="1"/>
  <c r="H15" i="20"/>
  <c r="S15" i="20"/>
  <c r="K15" i="20"/>
  <c r="H7" i="19"/>
  <c r="T15" i="18"/>
  <c r="P15" i="18"/>
  <c r="L15" i="18"/>
  <c r="H15" i="18"/>
  <c r="S15" i="18"/>
  <c r="O15" i="18"/>
  <c r="M15" i="18"/>
  <c r="K15" i="18"/>
  <c r="H7" i="17"/>
  <c r="U15" i="17"/>
  <c r="Q15" i="17"/>
  <c r="M15" i="17"/>
  <c r="V15" i="17"/>
  <c r="R15" i="17"/>
  <c r="N15" i="17"/>
  <c r="H15" i="17"/>
  <c r="H7" i="16"/>
  <c r="S15" i="16"/>
  <c r="O15" i="16"/>
  <c r="V15" i="16"/>
  <c r="T15" i="16"/>
  <c r="N15" i="16"/>
  <c r="L15" i="16"/>
  <c r="H15" i="16"/>
  <c r="H7" i="15"/>
  <c r="Q15" i="15"/>
  <c r="L15" i="15"/>
  <c r="T15" i="14"/>
  <c r="U15" i="14"/>
  <c r="M15" i="14"/>
  <c r="K15" i="14"/>
  <c r="I15" i="14"/>
  <c r="N15" i="14"/>
  <c r="H15" i="14"/>
  <c r="H7" i="13"/>
  <c r="K15" i="13"/>
  <c r="V15" i="13"/>
  <c r="R15" i="13"/>
  <c r="H7" i="12"/>
  <c r="H15" i="12" s="1"/>
  <c r="O15" i="12"/>
  <c r="H7" i="11"/>
  <c r="V15" i="11" s="1"/>
  <c r="R15" i="11"/>
  <c r="L15" i="11"/>
  <c r="U15" i="11"/>
  <c r="I15" i="11"/>
  <c r="H15" i="11"/>
  <c r="H7" i="10"/>
  <c r="V15" i="10"/>
  <c r="P15" i="10"/>
  <c r="N15" i="10"/>
  <c r="L15" i="10"/>
  <c r="H15" i="10"/>
  <c r="U15" i="10"/>
  <c r="Q15" i="10"/>
  <c r="K15" i="10"/>
  <c r="H7" i="9"/>
  <c r="S15" i="9"/>
  <c r="O15" i="9"/>
  <c r="K15" i="9"/>
  <c r="V15" i="9"/>
  <c r="R15" i="9"/>
  <c r="N15" i="9"/>
  <c r="H7" i="8"/>
  <c r="V15" i="8"/>
  <c r="R15" i="8"/>
  <c r="N15" i="8"/>
  <c r="L15" i="8"/>
  <c r="H15" i="8"/>
  <c r="U15" i="8"/>
  <c r="S15" i="8"/>
  <c r="O15" i="8"/>
  <c r="I15" i="8"/>
  <c r="H7" i="7"/>
  <c r="U15" i="7" s="1"/>
  <c r="K15" i="7"/>
  <c r="R15" i="7"/>
  <c r="N15" i="7"/>
  <c r="H7" i="6"/>
  <c r="Q15" i="6"/>
  <c r="M15" i="6"/>
  <c r="I15" i="6"/>
  <c r="T15" i="6"/>
  <c r="H7" i="5"/>
  <c r="U15" i="5" s="1"/>
  <c r="O15" i="5"/>
  <c r="V15" i="5"/>
  <c r="U15" i="3"/>
  <c r="Q15" i="3"/>
  <c r="R15" i="3"/>
  <c r="P15" i="3"/>
  <c r="N15" i="3"/>
  <c r="L15" i="3"/>
  <c r="J15" i="3"/>
  <c r="H15" i="3"/>
  <c r="S15" i="4"/>
  <c r="T15" i="4"/>
  <c r="P15" i="4"/>
  <c r="N15" i="4"/>
  <c r="J15" i="4"/>
  <c r="H15" i="4"/>
  <c r="U15" i="4"/>
  <c r="M15" i="4"/>
  <c r="H15" i="26" l="1"/>
  <c r="H15" i="25"/>
  <c r="L15" i="25"/>
  <c r="T15" i="25"/>
  <c r="Q15" i="25"/>
  <c r="P15" i="23"/>
  <c r="T15" i="23"/>
  <c r="K15" i="23"/>
  <c r="O15" i="23"/>
  <c r="H15" i="23"/>
  <c r="M15" i="22"/>
  <c r="Q15" i="22"/>
  <c r="U15" i="22"/>
  <c r="J15" i="22"/>
  <c r="H15" i="21"/>
  <c r="M15" i="21"/>
  <c r="Q15" i="21"/>
  <c r="U15" i="21"/>
  <c r="L15" i="21"/>
  <c r="M15" i="20"/>
  <c r="U15" i="20"/>
  <c r="N15" i="20"/>
  <c r="R15" i="20"/>
  <c r="T15" i="19"/>
  <c r="R15" i="19"/>
  <c r="P15" i="19"/>
  <c r="N15" i="19"/>
  <c r="L15" i="19"/>
  <c r="J15" i="19"/>
  <c r="H15" i="19"/>
  <c r="U15" i="19"/>
  <c r="Q15" i="19"/>
  <c r="O15" i="19"/>
  <c r="M15" i="19"/>
  <c r="K15" i="19"/>
  <c r="O15" i="17"/>
  <c r="S15" i="17"/>
  <c r="I15" i="16"/>
  <c r="M15" i="16"/>
  <c r="H15" i="15"/>
  <c r="T15" i="15"/>
  <c r="M15" i="15"/>
  <c r="R15" i="15"/>
  <c r="V15" i="15"/>
  <c r="S15" i="15"/>
  <c r="H15" i="13"/>
  <c r="L15" i="13"/>
  <c r="P15" i="13"/>
  <c r="T15" i="13"/>
  <c r="R15" i="12"/>
  <c r="P15" i="12"/>
  <c r="T15" i="12"/>
  <c r="I15" i="12"/>
  <c r="Q15" i="12"/>
  <c r="U15" i="12"/>
  <c r="N15" i="11"/>
  <c r="O15" i="11"/>
  <c r="P15" i="11"/>
  <c r="H15" i="9"/>
  <c r="L15" i="9"/>
  <c r="T15" i="9"/>
  <c r="M15" i="9"/>
  <c r="H15" i="7"/>
  <c r="P15" i="7"/>
  <c r="T15" i="7"/>
  <c r="I15" i="7"/>
  <c r="Q15" i="7"/>
  <c r="H15" i="6"/>
  <c r="L15" i="6"/>
  <c r="V15" i="6"/>
  <c r="O15" i="6"/>
  <c r="S15" i="6"/>
  <c r="J15" i="5"/>
  <c r="K15" i="5"/>
  <c r="S15" i="5"/>
  <c r="H15" i="5"/>
  <c r="L15" i="5"/>
  <c r="Q15" i="5"/>
  <c r="U14" i="1" l="1"/>
  <c r="T14" i="1"/>
  <c r="S14" i="1"/>
  <c r="K14" i="1"/>
  <c r="H14" i="1"/>
  <c r="F10" i="1"/>
  <c r="D10" i="1"/>
  <c r="H7" i="1"/>
</calcChain>
</file>

<file path=xl/sharedStrings.xml><?xml version="1.0" encoding="utf-8"?>
<sst xmlns="http://schemas.openxmlformats.org/spreadsheetml/2006/main" count="1748" uniqueCount="141">
  <si>
    <t>Centurion University of Technology &amp; Management</t>
  </si>
  <si>
    <t>EXAMINATION</t>
  </si>
  <si>
    <t>% of student that should have attained level 3</t>
  </si>
  <si>
    <t>PROGRAMME NAME : PROJECT</t>
  </si>
  <si>
    <t>40% students are in level 3</t>
  </si>
  <si>
    <t>CO Attainment Target</t>
  </si>
  <si>
    <t>Student Perf  Threshold for all COs</t>
  </si>
  <si>
    <t>Attaintment level</t>
  </si>
  <si>
    <t>Affinity Level of CO-PO mapping</t>
  </si>
  <si>
    <r>
      <t xml:space="preserve">Example of curriculum mapping to outcomes 3.:PO1-PO12
</t>
    </r>
    <r>
      <rPr>
        <b/>
        <sz val="11"/>
        <color indexed="8"/>
        <rFont val="Calibri"/>
        <family val="2"/>
      </rPr>
      <t>High</t>
    </r>
    <r>
      <rPr>
        <sz val="11"/>
        <color theme="1"/>
        <rFont val="Calibri"/>
        <family val="2"/>
        <scheme val="minor"/>
      </rPr>
      <t xml:space="preserve"> (3) topics are fully introduced, developed and reinforced throughout the course in course lectures, labs, homework assignments, tests, exams, projects ; an “application knowledge”
</t>
    </r>
    <r>
      <rPr>
        <b/>
        <sz val="11"/>
        <color indexed="8"/>
        <rFont val="Calibri"/>
        <family val="2"/>
      </rPr>
      <t>Medium</t>
    </r>
    <r>
      <rPr>
        <sz val="11"/>
        <color theme="1"/>
        <rFont val="Calibri"/>
        <family val="2"/>
        <scheme val="minor"/>
      </rPr>
      <t xml:space="preserve"> (2) Topics are introduced and further developed and reinforced in course lectures, labs, assignments, tests, etc., a “Working knowledge”
</t>
    </r>
    <r>
      <rPr>
        <b/>
        <sz val="11"/>
        <color indexed="8"/>
        <rFont val="Calibri"/>
        <family val="2"/>
      </rPr>
      <t xml:space="preserve">Low </t>
    </r>
    <r>
      <rPr>
        <sz val="11"/>
        <color theme="1"/>
        <rFont val="Calibri"/>
        <family val="2"/>
        <scheme val="minor"/>
      </rPr>
      <t xml:space="preserve">(1) Topics are introduced in course lectures, labs, homework, assignments, etc, “Talking knowledge” or “awareness”
</t>
    </r>
    <r>
      <rPr>
        <b/>
        <sz val="11"/>
        <color indexed="8"/>
        <rFont val="Calibri"/>
        <family val="2"/>
      </rPr>
      <t>(0)</t>
    </r>
    <r>
      <rPr>
        <sz val="11"/>
        <color theme="1"/>
        <rFont val="Calibri"/>
        <family val="2"/>
        <scheme val="minor"/>
      </rPr>
      <t xml:space="preserve"> does not relate 
</t>
    </r>
  </si>
  <si>
    <t>CO-PO is attained</t>
  </si>
  <si>
    <t>&gt;=55%</t>
  </si>
  <si>
    <t>CA</t>
  </si>
  <si>
    <t>&gt;=45%</t>
  </si>
  <si>
    <t xml:space="preserve"> </t>
  </si>
  <si>
    <t xml:space="preserve">CA </t>
  </si>
  <si>
    <t xml:space="preserve"> score/%</t>
  </si>
  <si>
    <t>ES</t>
  </si>
  <si>
    <t>&gt;=35%</t>
  </si>
  <si>
    <t>Question</t>
  </si>
  <si>
    <t>All Questions</t>
  </si>
  <si>
    <t>Avg CO Attainment of all the COs</t>
  </si>
  <si>
    <t>&lt;35%</t>
  </si>
  <si>
    <t>Blooms Level</t>
  </si>
  <si>
    <t>L3</t>
  </si>
  <si>
    <t>L3,L4,L5</t>
  </si>
  <si>
    <t>CO</t>
  </si>
  <si>
    <t xml:space="preserve"> Achieved</t>
  </si>
  <si>
    <t>Course Outcome</t>
  </si>
  <si>
    <t>CO 1, 2, 3</t>
  </si>
  <si>
    <t>Max Marks</t>
  </si>
  <si>
    <t>PO1</t>
  </si>
  <si>
    <t>PO2</t>
  </si>
  <si>
    <t>P03</t>
  </si>
  <si>
    <t>P04</t>
  </si>
  <si>
    <t>P05</t>
  </si>
  <si>
    <t>P06</t>
  </si>
  <si>
    <t>P07</t>
  </si>
  <si>
    <t>P08</t>
  </si>
  <si>
    <t>P09</t>
  </si>
  <si>
    <t>P010</t>
  </si>
  <si>
    <t>PO11</t>
  </si>
  <si>
    <t>P012</t>
  </si>
  <si>
    <t>PSO1</t>
  </si>
  <si>
    <t>PSO2</t>
  </si>
  <si>
    <t>PSO3</t>
  </si>
  <si>
    <t>CO1</t>
  </si>
  <si>
    <t>CO2</t>
  </si>
  <si>
    <t>CO3</t>
  </si>
  <si>
    <t>Avg of CO-PO affinity levels</t>
  </si>
  <si>
    <t>PO Attainment</t>
  </si>
  <si>
    <t>Course Name :       Department :  BSc.MLT</t>
  </si>
  <si>
    <t>PROGRAMME NAME : RESEARCH METHODOLOGY</t>
  </si>
  <si>
    <t>181704200001</t>
  </si>
  <si>
    <t>181704200002</t>
  </si>
  <si>
    <t>181704200003</t>
  </si>
  <si>
    <t>181704200004</t>
  </si>
  <si>
    <t>181704200006</t>
  </si>
  <si>
    <t>181704200007</t>
  </si>
  <si>
    <t>181704200009</t>
  </si>
  <si>
    <t>181704200010</t>
  </si>
  <si>
    <t>181704200011</t>
  </si>
  <si>
    <t>181704201012</t>
  </si>
  <si>
    <t>Course Code : CUTM1721                              Max Marks :100</t>
  </si>
  <si>
    <t>PROGRAMME NAME :Blood Banking</t>
  </si>
  <si>
    <t>Course Code : CUTM1725                              Max Marks :100</t>
  </si>
  <si>
    <t>PROGRAMME NAME : MEDICAL LAW AND ETHICS</t>
  </si>
  <si>
    <t>Course Code : CUTM1734                              Max Marks :100</t>
  </si>
  <si>
    <t>Course Code : CUTM1751                            Max Marks :100</t>
  </si>
  <si>
    <t>PROGRAMME NAME : MEDICAL LABORATORY MANAGEMENT</t>
  </si>
  <si>
    <t>PROGRAMME NAME : MYCOLOGY AND VIROLOGY</t>
  </si>
  <si>
    <t>Course Name : MYCOLOGY AND VIROLOGY       Department :  BSc.MLT</t>
  </si>
  <si>
    <t>Course Code : CUTM1752                            Max Marks :100</t>
  </si>
  <si>
    <t>PROGRAMME NAME : INTRODUCTION TO QUALITY AND PATIENT SAFETY</t>
  </si>
  <si>
    <t>Course Name : INTRODUCTION TO QUALITY AND PATIENT SAFETY       Department :  BSc.MLT</t>
  </si>
  <si>
    <t>Course Code : CUTM1753                         Max Marks :100</t>
  </si>
  <si>
    <t>PROGRAMME NAME : IMMUNOLOGY</t>
  </si>
  <si>
    <t>Course Name : IMMUNOLOGY       Department :  BSc.MLT</t>
  </si>
  <si>
    <t>Course Code : BSMT2301                         Max Marks :100</t>
  </si>
  <si>
    <t>PROGRAMME NAME :Applied Hematology</t>
  </si>
  <si>
    <t>Course Name : Applied Hematology       Department :  BSc.MLT</t>
  </si>
  <si>
    <t>Course Code : BSMT2302                         Max Marks :100</t>
  </si>
  <si>
    <t>PROGRAMME NAME :Applied BIOCHEMISTRY</t>
  </si>
  <si>
    <t>Course Name : Applied BIOCHEMISTRY      Department :  BSc.MLT</t>
  </si>
  <si>
    <t>Course Code : BSMT2303                    Max Marks :100</t>
  </si>
  <si>
    <t>PROGRAMME NAME :BASIC HISTOLOGY</t>
  </si>
  <si>
    <t>Course Name : BASIC HISTOLOGY  Department :  BSc.MLT</t>
  </si>
  <si>
    <t>Course Code : BSMT2304                   Max Marks :100</t>
  </si>
  <si>
    <t>Course Code : BSMT2305                  Max Marks :100</t>
  </si>
  <si>
    <t>Course Name : Immunology and Histology lab  Department :  BSc.MLT</t>
  </si>
  <si>
    <t>PROGRAMME NAME : Immunology and Histology lab</t>
  </si>
  <si>
    <t>PROGRAMME NAME : PARASITOLOGY</t>
  </si>
  <si>
    <t>Course Name : PARASITOLOGY  Department :  BSc.MLT</t>
  </si>
  <si>
    <t>Course Code : BSMT2401                  Max Marks :100</t>
  </si>
  <si>
    <t>PROGRAMME NAME : ADVANCE BIOCHEMSITRY</t>
  </si>
  <si>
    <t>Course Name : ADVANCE BIOCHEMSITRY  Department :  BSc.MLT</t>
  </si>
  <si>
    <t>Course Code : BSMT2402            Max Marks :100</t>
  </si>
  <si>
    <t>PROGRAMME NAME : ADVANCE HEMATOLOGY</t>
  </si>
  <si>
    <t>Course Name : ADVANCE HEMATOLOGY  Department :  BSc.MLT</t>
  </si>
  <si>
    <t>Course Code : BSMT2403            Max Marks :100</t>
  </si>
  <si>
    <t xml:space="preserve">PROGRAMME NAME : Basic Computer and Information Science </t>
  </si>
  <si>
    <t>Course Name : Basic Computer and Information Science    Department :  BSc.MLT</t>
  </si>
  <si>
    <t>Course Code : BSMT2409              Max Marks :100</t>
  </si>
  <si>
    <t>PROGRAMME NAME : Introduction to Biology</t>
  </si>
  <si>
    <t>Course Name : Introduction to Biology  Department :  BSc.MLT</t>
  </si>
  <si>
    <t>Course Code : BSMT1101              Max Marks :100</t>
  </si>
  <si>
    <t>PROGRAMME NAME : Anatomy, Physiology, Hematology Lab</t>
  </si>
  <si>
    <t>Course Name : Anatomy, Physiology, Hematology Lab Department :  BSc.MLT</t>
  </si>
  <si>
    <t>Course Code : BSMT1105              Max Marks :100</t>
  </si>
  <si>
    <t>43</t>
  </si>
  <si>
    <t>36</t>
  </si>
  <si>
    <t>38</t>
  </si>
  <si>
    <t>40</t>
  </si>
  <si>
    <t>PROGRAMME NAME : MICROBIOLOGY</t>
  </si>
  <si>
    <t>Course Name : MICROBIOLOGY  Department :  BSc.MLT</t>
  </si>
  <si>
    <t>Course Code : BSMT1201            Max Marks :100</t>
  </si>
  <si>
    <t>PROGRAMME NAME : CLINICAL PATHOLOGY</t>
  </si>
  <si>
    <t>Course Name : CLINICAL PATHOLOGY  Department :  BSc.MLT</t>
  </si>
  <si>
    <t>Course Code : BSMT1203            Max Marks :100</t>
  </si>
  <si>
    <t>PROGRAMME NAME : ENVIRONMENTAL SCIENCE</t>
  </si>
  <si>
    <t>Course Name : ENVIRONMENTAL SCIENCE Department :  BSc.MLT</t>
  </si>
  <si>
    <t>Course Code : FCBS1010            Max Marks :100</t>
  </si>
  <si>
    <t xml:space="preserve">PROGRAMME NAME : BASIC BIOCHEMISTRY </t>
  </si>
  <si>
    <t>Course Name : BASIC BIOCHEMISTRY  Department :  BSc.MLT</t>
  </si>
  <si>
    <t>Course Code : BSMT1202          Max Marks :100</t>
  </si>
  <si>
    <t>NOT ACHIEVED</t>
  </si>
  <si>
    <t>Course Code : BSMT1204          Max Marks :100</t>
  </si>
  <si>
    <t>PROGRAMME NAME : CLINICAL PATHOLOGY AND  MICROBIOLOGY</t>
  </si>
  <si>
    <t>Course Name : CLINICAL PATHOLOGY AND  MICROBIOLOGY  Department :  BSc.MLT</t>
  </si>
  <si>
    <t>ACHIEVED</t>
  </si>
  <si>
    <t>PROGRAMME NAME : MINI PROJECT</t>
  </si>
  <si>
    <t>Course Name : MINI PROJECT Department :  BSc.MLT</t>
  </si>
  <si>
    <t>Course Code : CUTM1754          Max Marks :100</t>
  </si>
  <si>
    <t>Course Name : PROJECT Department :  BSc.MLT</t>
  </si>
  <si>
    <t>Course Code : CUTM1755          Max Marks :100</t>
  </si>
  <si>
    <t>PROGRAMME NAME : INTERNSHIP</t>
  </si>
  <si>
    <t>Course Name : INTERNSHIP Department :  BSc.MLT</t>
  </si>
  <si>
    <t>Course Code : CUTM1756          Max Marks :100</t>
  </si>
  <si>
    <t xml:space="preserve">PROGRAMME NAME : GENERAL DUTY ASSISTANT </t>
  </si>
  <si>
    <t>Course Name : GENERAL DUTY ASSISTANT Department :  BSc.MLT</t>
  </si>
  <si>
    <t>Course Code : CUTM3064          Max Marks :100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</si>
</sst>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</font>
    <font>
      <sz val="11"/>
      <color rgb="FF0066CC"/>
      <name val="Calibri"/>
    </font>
    <font>
      <b/>
      <sz val="11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00"/>
        <bgColor rgb="FF99CC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0" fillId="0" borderId="0" xfId="0" applyNumberFormat="1" applyAlignment="1">
      <alignment vertical="center" wrapText="1"/>
    </xf>
    <xf numFmtId="1" fontId="3" fillId="5" borderId="5" xfId="0" applyNumberFormat="1" applyFont="1" applyFill="1" applyBorder="1" applyAlignment="1">
      <alignment vertical="center" wrapText="1"/>
    </xf>
    <xf numFmtId="1" fontId="6" fillId="4" borderId="5" xfId="0" applyNumberFormat="1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vertical="center" wrapText="1"/>
    </xf>
    <xf numFmtId="1" fontId="3" fillId="4" borderId="4" xfId="0" applyNumberFormat="1" applyFont="1" applyFill="1" applyBorder="1" applyAlignment="1">
      <alignment vertical="center" wrapText="1"/>
    </xf>
    <xf numFmtId="1" fontId="3" fillId="4" borderId="4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10" fontId="2" fillId="0" borderId="4" xfId="1" applyNumberFormat="1" applyFont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1" fontId="10" fillId="6" borderId="6" xfId="0" applyNumberFormat="1" applyFont="1" applyFill="1" applyBorder="1" applyAlignment="1">
      <alignment vertical="center" wrapText="1"/>
    </xf>
    <xf numFmtId="1" fontId="10" fillId="7" borderId="6" xfId="0" applyNumberFormat="1" applyFont="1" applyFill="1" applyBorder="1" applyAlignment="1">
      <alignment horizontal="center" vertical="center" wrapText="1"/>
    </xf>
    <xf numFmtId="1" fontId="3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 applyBorder="1" applyAlignment="1">
      <alignment vertical="center" wrapText="1"/>
    </xf>
    <xf numFmtId="1" fontId="0" fillId="0" borderId="0" xfId="0" applyNumberFormat="1" applyFill="1" applyAlignment="1">
      <alignment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1" fontId="12" fillId="8" borderId="6" xfId="0" applyNumberFormat="1" applyFont="1" applyFill="1" applyBorder="1" applyAlignment="1">
      <alignment horizontal="center" wrapText="1"/>
    </xf>
    <xf numFmtId="0" fontId="12" fillId="7" borderId="6" xfId="0" applyFont="1" applyFill="1" applyBorder="1" applyAlignment="1">
      <alignment horizontal="center" wrapText="1"/>
    </xf>
    <xf numFmtId="1" fontId="0" fillId="4" borderId="4" xfId="0" applyNumberFormat="1" applyFill="1" applyBorder="1" applyAlignment="1">
      <alignment horizontal="center" vertical="center" wrapText="1"/>
    </xf>
    <xf numFmtId="1" fontId="0" fillId="4" borderId="3" xfId="0" applyNumberFormat="1" applyFill="1" applyBorder="1" applyAlignment="1">
      <alignment horizontal="center" vertical="center" wrapText="1"/>
    </xf>
    <xf numFmtId="1" fontId="11" fillId="9" borderId="3" xfId="0" applyNumberFormat="1" applyFont="1" applyFill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2" fontId="0" fillId="10" borderId="4" xfId="0" applyNumberFormat="1" applyFill="1" applyBorder="1" applyAlignment="1">
      <alignment horizontal="center" vertical="center" wrapText="1"/>
    </xf>
    <xf numFmtId="164" fontId="0" fillId="10" borderId="3" xfId="0" applyNumberFormat="1" applyFill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1" fontId="0" fillId="4" borderId="2" xfId="0" applyNumberFormat="1" applyFill="1" applyBorder="1" applyAlignment="1">
      <alignment horizontal="center" vertical="center" wrapText="1"/>
    </xf>
    <xf numFmtId="1" fontId="11" fillId="9" borderId="2" xfId="0" applyNumberFormat="1" applyFont="1" applyFill="1" applyBorder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" fontId="11" fillId="11" borderId="4" xfId="0" applyNumberFormat="1" applyFont="1" applyFill="1" applyBorder="1" applyAlignment="1">
      <alignment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" fontId="0" fillId="4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12" borderId="0" xfId="0" applyFill="1" applyBorder="1" applyAlignment="1">
      <alignment horizontal="center" vertical="center" wrapText="1"/>
    </xf>
    <xf numFmtId="0" fontId="0" fillId="12" borderId="0" xfId="0" applyFill="1" applyBorder="1" applyAlignment="1">
      <alignment vertical="center" wrapText="1"/>
    </xf>
    <xf numFmtId="1" fontId="0" fillId="0" borderId="0" xfId="0" applyNumberForma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wrapText="1"/>
    </xf>
    <xf numFmtId="1" fontId="0" fillId="0" borderId="4" xfId="0" applyNumberForma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wrapText="1"/>
    </xf>
    <xf numFmtId="1" fontId="0" fillId="0" borderId="0" xfId="0" applyNumberFormat="1" applyFill="1" applyBorder="1" applyAlignment="1">
      <alignment horizontal="center" wrapText="1"/>
    </xf>
    <xf numFmtId="1" fontId="0" fillId="0" borderId="7" xfId="0" applyNumberFormat="1" applyFill="1" applyBorder="1" applyAlignment="1">
      <alignment horizontal="center" vertical="center" wrapText="1"/>
    </xf>
    <xf numFmtId="1" fontId="15" fillId="13" borderId="6" xfId="0" applyNumberFormat="1" applyFont="1" applyFill="1" applyBorder="1" applyAlignment="1">
      <alignment horizontal="center" vertical="center" wrapText="1"/>
    </xf>
    <xf numFmtId="1" fontId="17" fillId="13" borderId="6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0" fillId="12" borderId="0" xfId="0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opLeftCell="U3" zoomScale="60" zoomScaleNormal="60" workbookViewId="0">
      <selection activeCell="H15" sqref="H15:V15"/>
    </sheetView>
  </sheetViews>
  <sheetFormatPr defaultRowHeight="15" x14ac:dyDescent="0.25"/>
  <cols>
    <col min="2" max="2" width="20.140625" customWidth="1"/>
    <col min="3" max="3" width="17.7109375" customWidth="1"/>
    <col min="5" max="5" width="14.85546875" customWidth="1"/>
    <col min="6" max="6" width="15.28515625" customWidth="1"/>
    <col min="7" max="7" width="22.85546875" customWidth="1"/>
    <col min="9" max="9" width="12" customWidth="1"/>
  </cols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4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52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51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63</v>
      </c>
      <c r="B5" s="76"/>
      <c r="C5" s="76"/>
      <c r="D5" s="76"/>
      <c r="E5" s="77"/>
      <c r="F5" s="8"/>
      <c r="G5" s="3" t="s">
        <v>12</v>
      </c>
      <c r="H5" s="13">
        <f>10/10*100</f>
        <v>100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8/10*100</f>
        <v>80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3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90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54" customHeight="1" x14ac:dyDescent="0.25">
      <c r="A8" s="16"/>
      <c r="B8" s="29" t="s">
        <v>23</v>
      </c>
      <c r="C8" s="30" t="s">
        <v>24</v>
      </c>
      <c r="D8" s="24"/>
      <c r="E8" s="30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24"/>
      <c r="E9" s="30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30">
        <v>50</v>
      </c>
      <c r="D10" s="35">
        <f>(0.55*50)</f>
        <v>27.500000000000004</v>
      </c>
      <c r="E10" s="30">
        <v>50</v>
      </c>
      <c r="F10" s="36">
        <f>0.55*50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15.75" x14ac:dyDescent="0.25">
      <c r="A11" s="16">
        <v>1</v>
      </c>
      <c r="B11" s="40" t="s">
        <v>53</v>
      </c>
      <c r="C11" s="41">
        <v>42</v>
      </c>
      <c r="D11" s="42">
        <f>COUNTIF(C11:C20,"&gt;="&amp;D10)</f>
        <v>10</v>
      </c>
      <c r="E11" s="41">
        <v>41</v>
      </c>
      <c r="F11" s="43">
        <f>COUNTIF(E11:E20,"&gt;="&amp;F10)</f>
        <v>8</v>
      </c>
      <c r="G11" s="44" t="s">
        <v>46</v>
      </c>
      <c r="H11" s="45">
        <v>2</v>
      </c>
      <c r="I11" s="45"/>
      <c r="J11" s="46"/>
      <c r="K11" s="46">
        <v>1</v>
      </c>
      <c r="L11" s="46"/>
      <c r="M11" s="46"/>
      <c r="N11" s="46"/>
      <c r="O11" s="46"/>
      <c r="P11" s="46">
        <v>2</v>
      </c>
      <c r="Q11" s="46">
        <v>3</v>
      </c>
      <c r="R11" s="46"/>
      <c r="S11" s="46">
        <v>3</v>
      </c>
      <c r="T11" s="46">
        <v>3</v>
      </c>
      <c r="U11" s="46">
        <v>2</v>
      </c>
      <c r="V11" s="46"/>
      <c r="W11" s="33"/>
    </row>
    <row r="12" spans="1:23" ht="15.75" x14ac:dyDescent="0.25">
      <c r="A12" s="16">
        <v>2</v>
      </c>
      <c r="B12" s="40" t="s">
        <v>54</v>
      </c>
      <c r="C12" s="41">
        <v>42</v>
      </c>
      <c r="D12" s="47">
        <f>(10/10)*100</f>
        <v>100</v>
      </c>
      <c r="E12" s="41">
        <v>39</v>
      </c>
      <c r="F12" s="48">
        <f>(8/10)*100</f>
        <v>80</v>
      </c>
      <c r="G12" s="44" t="s">
        <v>47</v>
      </c>
      <c r="H12" s="49">
        <v>3</v>
      </c>
      <c r="I12" s="49"/>
      <c r="J12" s="46"/>
      <c r="K12" s="46">
        <v>3</v>
      </c>
      <c r="L12" s="46"/>
      <c r="M12" s="46"/>
      <c r="N12" s="46"/>
      <c r="O12" s="46"/>
      <c r="P12" s="46">
        <v>2</v>
      </c>
      <c r="Q12" s="46">
        <v>1</v>
      </c>
      <c r="R12" s="46"/>
      <c r="S12" s="46">
        <v>1</v>
      </c>
      <c r="T12" s="46">
        <v>3</v>
      </c>
      <c r="U12" s="46">
        <v>3</v>
      </c>
      <c r="V12" s="46"/>
      <c r="W12" s="33"/>
    </row>
    <row r="13" spans="1:23" ht="15.75" x14ac:dyDescent="0.25">
      <c r="A13" s="16">
        <v>3</v>
      </c>
      <c r="B13" s="40" t="s">
        <v>55</v>
      </c>
      <c r="C13" s="41">
        <v>36</v>
      </c>
      <c r="D13" s="42"/>
      <c r="E13" s="41">
        <v>33</v>
      </c>
      <c r="F13" s="50"/>
      <c r="G13" s="44" t="s">
        <v>48</v>
      </c>
      <c r="H13" s="49">
        <v>2</v>
      </c>
      <c r="I13" s="49"/>
      <c r="J13" s="46"/>
      <c r="K13" s="46">
        <v>1</v>
      </c>
      <c r="L13" s="46"/>
      <c r="M13" s="46"/>
      <c r="N13" s="46"/>
      <c r="O13" s="46"/>
      <c r="P13" s="46">
        <v>2</v>
      </c>
      <c r="Q13" s="46">
        <v>3</v>
      </c>
      <c r="R13" s="46"/>
      <c r="S13" s="46">
        <v>2</v>
      </c>
      <c r="T13" s="46">
        <v>3</v>
      </c>
      <c r="U13" s="46">
        <v>3</v>
      </c>
      <c r="V13" s="46"/>
      <c r="W13" s="33"/>
    </row>
    <row r="14" spans="1:23" ht="31.5" x14ac:dyDescent="0.25">
      <c r="A14" s="16">
        <v>4</v>
      </c>
      <c r="B14" s="40" t="s">
        <v>56</v>
      </c>
      <c r="C14" s="41">
        <v>32</v>
      </c>
      <c r="D14" s="42"/>
      <c r="E14" s="41">
        <v>27</v>
      </c>
      <c r="F14" s="50"/>
      <c r="G14" s="51" t="s">
        <v>49</v>
      </c>
      <c r="H14" s="52">
        <f>AVERAGE(H11:H13)</f>
        <v>2.3333333333333335</v>
      </c>
      <c r="I14" s="52"/>
      <c r="J14" s="52"/>
      <c r="K14" s="52">
        <f t="shared" ref="K14:U14" si="0">AVERAGE(K11:K13)</f>
        <v>1.6666666666666667</v>
      </c>
      <c r="L14" s="52"/>
      <c r="M14" s="52"/>
      <c r="N14" s="52"/>
      <c r="O14" s="52"/>
      <c r="P14" s="52">
        <f t="shared" ref="P14:Q14" si="1">AVERAGE(P11:P13)</f>
        <v>2</v>
      </c>
      <c r="Q14" s="52">
        <f t="shared" si="1"/>
        <v>2.3333333333333335</v>
      </c>
      <c r="R14" s="52"/>
      <c r="S14" s="52">
        <f t="shared" si="0"/>
        <v>2</v>
      </c>
      <c r="T14" s="52">
        <f t="shared" si="0"/>
        <v>3</v>
      </c>
      <c r="U14" s="52">
        <f t="shared" si="0"/>
        <v>2.6666666666666665</v>
      </c>
      <c r="V14" s="52"/>
      <c r="W14" s="33"/>
    </row>
    <row r="15" spans="1:23" ht="15.75" x14ac:dyDescent="0.25">
      <c r="A15" s="16">
        <v>5</v>
      </c>
      <c r="B15" s="40" t="s">
        <v>57</v>
      </c>
      <c r="C15" s="41">
        <v>32</v>
      </c>
      <c r="D15" s="42"/>
      <c r="E15" s="41">
        <v>32</v>
      </c>
      <c r="F15" s="50"/>
      <c r="G15" s="53" t="s">
        <v>50</v>
      </c>
      <c r="H15" s="54">
        <f>(H7*H14)/100</f>
        <v>2.1</v>
      </c>
      <c r="I15" s="54"/>
      <c r="J15" s="54"/>
      <c r="K15" s="54">
        <f>(H7*K14)/100</f>
        <v>1.5</v>
      </c>
      <c r="L15" s="54"/>
      <c r="M15" s="54"/>
      <c r="N15" s="54"/>
      <c r="O15" s="54"/>
      <c r="P15" s="54">
        <f>(H7*P14)/100</f>
        <v>1.8</v>
      </c>
      <c r="Q15" s="54">
        <f>(H7*Q14)/100</f>
        <v>2.1</v>
      </c>
      <c r="R15" s="54"/>
      <c r="S15" s="54">
        <f>(H7*S14)/100</f>
        <v>1.8</v>
      </c>
      <c r="T15" s="54">
        <f>(H7*T14)/100</f>
        <v>2.7</v>
      </c>
      <c r="U15" s="54">
        <f>(H7*U14)/100</f>
        <v>2.4</v>
      </c>
      <c r="V15" s="54"/>
      <c r="W15" s="33"/>
    </row>
    <row r="16" spans="1:23" ht="30" x14ac:dyDescent="0.25">
      <c r="A16" s="16">
        <v>6</v>
      </c>
      <c r="B16" s="40" t="s">
        <v>58</v>
      </c>
      <c r="C16" s="41">
        <v>37</v>
      </c>
      <c r="D16" s="42"/>
      <c r="E16" s="41">
        <v>41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39</v>
      </c>
      <c r="D17" s="42"/>
      <c r="E17" s="41">
        <v>37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36</v>
      </c>
      <c r="D18" s="42"/>
      <c r="E18" s="41">
        <v>30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29</v>
      </c>
      <c r="D19" s="42"/>
      <c r="E19" s="41">
        <v>30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28</v>
      </c>
      <c r="D20" s="42"/>
      <c r="E20" s="41">
        <v>26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  <row r="21" spans="1:23" x14ac:dyDescent="0.25">
      <c r="A21" s="16"/>
      <c r="B21" s="40"/>
      <c r="C21" s="64"/>
      <c r="D21" s="65"/>
      <c r="E21" s="64"/>
      <c r="F21" s="66"/>
      <c r="G21" s="16"/>
      <c r="H21" s="60"/>
      <c r="I21" s="74"/>
      <c r="J21" s="74"/>
      <c r="K21" s="7"/>
      <c r="L21" s="7"/>
      <c r="M21" s="32"/>
      <c r="N21" s="32"/>
      <c r="O21" s="32"/>
      <c r="P21" s="32"/>
      <c r="Q21" s="32"/>
      <c r="R21" s="7"/>
      <c r="S21" s="7"/>
      <c r="T21" s="7"/>
      <c r="U21" s="7"/>
      <c r="V21" s="7"/>
      <c r="W21" s="7"/>
    </row>
    <row r="22" spans="1:23" x14ac:dyDescent="0.25">
      <c r="A22" s="16"/>
      <c r="B22" s="40"/>
      <c r="C22" s="64"/>
      <c r="D22" s="65"/>
      <c r="E22" s="64"/>
      <c r="F22" s="66"/>
      <c r="G22" s="16"/>
      <c r="H22" s="5"/>
      <c r="I22" s="61"/>
      <c r="J22" s="61"/>
      <c r="K22" s="7"/>
      <c r="L22" s="7"/>
      <c r="M22" s="32"/>
      <c r="N22" s="32"/>
      <c r="O22" s="32"/>
      <c r="P22" s="32"/>
      <c r="Q22" s="32"/>
      <c r="R22" s="7"/>
      <c r="S22" s="7"/>
      <c r="T22" s="7"/>
      <c r="U22" s="7"/>
      <c r="V22" s="7"/>
      <c r="W22" s="7"/>
    </row>
    <row r="23" spans="1:23" x14ac:dyDescent="0.25">
      <c r="A23" s="16"/>
      <c r="B23" s="40"/>
      <c r="C23" s="64"/>
      <c r="D23" s="65"/>
      <c r="E23" s="64"/>
      <c r="F23" s="66"/>
      <c r="G23" s="16"/>
      <c r="H23" s="62"/>
      <c r="I23" s="33"/>
      <c r="J23" s="33"/>
      <c r="K23" s="33"/>
      <c r="L23" s="33"/>
      <c r="M23" s="33"/>
      <c r="N23" s="59"/>
      <c r="O23" s="59"/>
      <c r="P23" s="59"/>
      <c r="Q23" s="59"/>
      <c r="R23" s="59"/>
      <c r="S23" s="33"/>
      <c r="T23" s="33"/>
      <c r="U23" s="33"/>
      <c r="V23" s="33"/>
      <c r="W23" s="33"/>
    </row>
    <row r="24" spans="1:23" x14ac:dyDescent="0.25">
      <c r="A24" s="16"/>
      <c r="B24" s="40"/>
      <c r="C24" s="64"/>
      <c r="D24" s="65"/>
      <c r="E24" s="64"/>
      <c r="F24" s="66"/>
      <c r="G24" s="16"/>
      <c r="H24" s="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33"/>
    </row>
    <row r="25" spans="1:23" ht="15.75" x14ac:dyDescent="0.25">
      <c r="A25" s="16"/>
      <c r="B25" s="40"/>
      <c r="C25" s="64"/>
      <c r="D25" s="67"/>
      <c r="E25" s="64"/>
      <c r="F25" s="68"/>
      <c r="G25" s="63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33"/>
    </row>
    <row r="26" spans="1:23" ht="15.75" x14ac:dyDescent="0.25">
      <c r="A26" s="16"/>
      <c r="B26" s="40"/>
      <c r="C26" s="64"/>
      <c r="D26" s="65"/>
      <c r="E26" s="64"/>
      <c r="F26" s="66"/>
      <c r="G26" s="63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33"/>
    </row>
    <row r="27" spans="1:23" ht="15.75" x14ac:dyDescent="0.25">
      <c r="A27" s="16"/>
      <c r="B27" s="40"/>
      <c r="C27" s="64"/>
      <c r="D27" s="65"/>
      <c r="E27" s="64"/>
      <c r="F27" s="66"/>
      <c r="G27" s="63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33"/>
    </row>
    <row r="28" spans="1:23" ht="15.75" x14ac:dyDescent="0.25">
      <c r="A28" s="16"/>
      <c r="B28" s="40"/>
      <c r="C28" s="64"/>
      <c r="D28" s="65"/>
      <c r="E28" s="64"/>
      <c r="F28" s="66"/>
      <c r="G28" s="63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33"/>
    </row>
    <row r="29" spans="1:23" ht="15.75" x14ac:dyDescent="0.25">
      <c r="A29" s="16"/>
      <c r="B29" s="40"/>
      <c r="C29" s="64"/>
      <c r="D29" s="65"/>
      <c r="E29" s="64"/>
      <c r="F29" s="66"/>
      <c r="G29" s="63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33"/>
    </row>
    <row r="30" spans="1:23" ht="15.75" x14ac:dyDescent="0.25">
      <c r="A30" s="16"/>
      <c r="B30" s="40"/>
      <c r="C30" s="64"/>
      <c r="D30" s="65"/>
      <c r="E30" s="64"/>
      <c r="F30" s="66"/>
      <c r="G30" s="63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33"/>
    </row>
    <row r="31" spans="1:23" ht="15.75" x14ac:dyDescent="0.25">
      <c r="A31" s="16"/>
      <c r="B31" s="40"/>
      <c r="C31" s="64"/>
      <c r="D31" s="65"/>
      <c r="E31" s="64"/>
      <c r="F31" s="66"/>
      <c r="G31" s="63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33"/>
    </row>
    <row r="32" spans="1:23" ht="15.75" x14ac:dyDescent="0.25">
      <c r="A32" s="16"/>
      <c r="B32" s="40"/>
      <c r="C32" s="64"/>
      <c r="D32" s="65"/>
      <c r="E32" s="64"/>
      <c r="F32" s="66"/>
      <c r="G32" s="63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33"/>
    </row>
    <row r="33" spans="1:23" ht="15.75" x14ac:dyDescent="0.25">
      <c r="A33" s="16"/>
      <c r="B33" s="40"/>
      <c r="C33" s="64"/>
      <c r="D33" s="65"/>
      <c r="E33" s="64"/>
      <c r="F33" s="66"/>
      <c r="G33" s="63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33"/>
    </row>
    <row r="34" spans="1:23" ht="15.75" x14ac:dyDescent="0.25">
      <c r="A34" s="16"/>
      <c r="B34" s="40"/>
      <c r="C34" s="64"/>
      <c r="D34" s="65"/>
      <c r="E34" s="64"/>
      <c r="F34" s="66"/>
      <c r="G34" s="63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5">
      <c r="A35" s="16"/>
      <c r="B35" s="40"/>
      <c r="C35" s="64"/>
      <c r="D35" s="65"/>
      <c r="E35" s="64"/>
      <c r="F35" s="66"/>
      <c r="G35" s="4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33"/>
    </row>
    <row r="36" spans="1:23" x14ac:dyDescent="0.25">
      <c r="A36" s="16"/>
      <c r="B36" s="40"/>
      <c r="C36" s="64"/>
      <c r="D36" s="65"/>
      <c r="E36" s="64"/>
      <c r="F36" s="66"/>
      <c r="G36" s="62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 x14ac:dyDescent="0.25">
      <c r="A37" s="16"/>
      <c r="B37" s="40"/>
      <c r="C37" s="64"/>
      <c r="D37" s="65"/>
      <c r="E37" s="64"/>
      <c r="F37" s="66"/>
      <c r="G37" s="62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ht="15.75" x14ac:dyDescent="0.25">
      <c r="A38" s="16"/>
      <c r="B38" s="40"/>
      <c r="C38" s="64"/>
      <c r="D38" s="65"/>
      <c r="E38" s="64"/>
      <c r="F38" s="66"/>
      <c r="G38" s="63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33"/>
    </row>
    <row r="39" spans="1:23" ht="15.75" x14ac:dyDescent="0.25">
      <c r="A39" s="16"/>
      <c r="B39" s="40"/>
      <c r="C39" s="64"/>
      <c r="D39" s="65"/>
      <c r="E39" s="64"/>
      <c r="F39" s="66"/>
      <c r="G39" s="63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33"/>
    </row>
    <row r="40" spans="1:23" ht="15.75" x14ac:dyDescent="0.25">
      <c r="A40" s="16"/>
      <c r="B40" s="40"/>
      <c r="C40" s="64"/>
      <c r="D40" s="65"/>
      <c r="E40" s="64"/>
      <c r="F40" s="66"/>
      <c r="G40" s="63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33"/>
    </row>
    <row r="41" spans="1:23" ht="15.75" x14ac:dyDescent="0.25">
      <c r="A41" s="16"/>
      <c r="B41" s="40"/>
      <c r="C41" s="64"/>
      <c r="D41" s="65"/>
      <c r="E41" s="64"/>
      <c r="F41" s="66"/>
      <c r="G41" s="63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33"/>
    </row>
    <row r="42" spans="1:23" ht="15.75" x14ac:dyDescent="0.25">
      <c r="A42" s="16"/>
      <c r="B42" s="40"/>
      <c r="C42" s="64"/>
      <c r="D42" s="65"/>
      <c r="E42" s="64"/>
      <c r="F42" s="66"/>
      <c r="G42" s="63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33"/>
    </row>
    <row r="43" spans="1:23" ht="15.75" x14ac:dyDescent="0.25">
      <c r="A43" s="16"/>
      <c r="B43" s="40"/>
      <c r="C43" s="64"/>
      <c r="D43" s="65"/>
      <c r="E43" s="64"/>
      <c r="F43" s="66"/>
      <c r="G43" s="63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33"/>
    </row>
    <row r="44" spans="1:23" ht="15.75" x14ac:dyDescent="0.25">
      <c r="A44" s="16"/>
      <c r="B44" s="40"/>
      <c r="C44" s="64"/>
      <c r="D44" s="65"/>
      <c r="E44" s="64"/>
      <c r="F44" s="66"/>
      <c r="G44" s="63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33"/>
    </row>
    <row r="45" spans="1:23" ht="15.75" x14ac:dyDescent="0.25">
      <c r="A45" s="16"/>
      <c r="B45" s="40"/>
      <c r="C45" s="64"/>
      <c r="D45" s="65"/>
      <c r="E45" s="64"/>
      <c r="F45" s="66"/>
      <c r="G45" s="63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33"/>
    </row>
    <row r="46" spans="1:23" ht="15.75" x14ac:dyDescent="0.25">
      <c r="A46" s="16"/>
      <c r="B46" s="40"/>
      <c r="C46" s="64"/>
      <c r="D46" s="65"/>
      <c r="E46" s="64"/>
      <c r="F46" s="66"/>
      <c r="G46" s="63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33"/>
    </row>
    <row r="47" spans="1:23" ht="15.75" x14ac:dyDescent="0.25">
      <c r="A47" s="16"/>
      <c r="B47" s="40"/>
      <c r="C47" s="64"/>
      <c r="D47" s="65"/>
      <c r="E47" s="64"/>
      <c r="F47" s="66"/>
      <c r="G47" s="63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33"/>
    </row>
    <row r="48" spans="1:23" ht="15.75" x14ac:dyDescent="0.25">
      <c r="A48" s="16"/>
      <c r="B48" s="40"/>
      <c r="C48" s="64"/>
      <c r="D48" s="65"/>
      <c r="E48" s="64"/>
      <c r="F48" s="66"/>
      <c r="G48" s="63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33"/>
    </row>
    <row r="49" spans="1:23" x14ac:dyDescent="0.25">
      <c r="A49" s="16"/>
      <c r="B49" s="40"/>
      <c r="C49" s="64"/>
      <c r="D49" s="65"/>
      <c r="E49" s="64"/>
      <c r="F49" s="66"/>
      <c r="G49" s="4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33"/>
    </row>
    <row r="50" spans="1:23" x14ac:dyDescent="0.25">
      <c r="A50" s="16"/>
      <c r="B50" s="40"/>
      <c r="C50" s="64"/>
      <c r="D50" s="65"/>
      <c r="E50" s="64"/>
      <c r="F50" s="66"/>
      <c r="G50" s="62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  <row r="51" spans="1:23" x14ac:dyDescent="0.25">
      <c r="A51" s="16"/>
      <c r="B51" s="40"/>
      <c r="C51" s="64"/>
      <c r="D51" s="65"/>
      <c r="E51" s="64"/>
      <c r="F51" s="66"/>
      <c r="G51" s="62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</row>
    <row r="52" spans="1:23" ht="15.75" x14ac:dyDescent="0.25">
      <c r="A52" s="16"/>
      <c r="B52" s="40"/>
      <c r="C52" s="64"/>
      <c r="D52" s="67"/>
      <c r="E52" s="64"/>
      <c r="F52" s="68"/>
      <c r="G52" s="63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33"/>
    </row>
    <row r="53" spans="1:23" ht="15.75" x14ac:dyDescent="0.25">
      <c r="A53" s="16"/>
      <c r="B53" s="40"/>
      <c r="C53" s="64"/>
      <c r="D53" s="67"/>
      <c r="E53" s="64"/>
      <c r="F53" s="68"/>
      <c r="G53" s="63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33"/>
    </row>
    <row r="54" spans="1:23" ht="15.75" x14ac:dyDescent="0.25">
      <c r="A54" s="16"/>
      <c r="B54" s="40"/>
      <c r="C54" s="64"/>
      <c r="D54" s="69"/>
      <c r="E54" s="64"/>
      <c r="F54" s="66"/>
      <c r="G54" s="63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33"/>
    </row>
  </sheetData>
  <mergeCells count="8">
    <mergeCell ref="O3:W7"/>
    <mergeCell ref="A4:E4"/>
    <mergeCell ref="A5:E5"/>
    <mergeCell ref="I21:J21"/>
    <mergeCell ref="A1:E1"/>
    <mergeCell ref="G1:M1"/>
    <mergeCell ref="A2:E2"/>
    <mergeCell ref="A3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3" zoomScale="60" zoomScaleNormal="60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85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86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87</v>
      </c>
      <c r="B5" s="76"/>
      <c r="C5" s="76"/>
      <c r="D5" s="76"/>
      <c r="E5" s="77"/>
      <c r="F5" s="8"/>
      <c r="G5" s="3" t="s">
        <v>12</v>
      </c>
      <c r="H5" s="13">
        <f>D12</f>
        <v>80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90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85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41">
        <v>35</v>
      </c>
      <c r="D11" s="42">
        <f>COUNTIF(C11:C20,"&gt;="&amp;D10)</f>
        <v>8</v>
      </c>
      <c r="E11" s="41">
        <v>45</v>
      </c>
      <c r="F11" s="43">
        <f>COUNTIF(E11:E20,"&gt;="&amp;F10)</f>
        <v>9</v>
      </c>
      <c r="G11" s="44" t="s">
        <v>46</v>
      </c>
      <c r="H11" s="45">
        <v>3</v>
      </c>
      <c r="I11" s="45"/>
      <c r="J11" s="46"/>
      <c r="K11" s="46">
        <v>2</v>
      </c>
      <c r="L11" s="46">
        <v>3</v>
      </c>
      <c r="M11" s="46"/>
      <c r="N11" s="46">
        <v>3</v>
      </c>
      <c r="O11" s="46"/>
      <c r="P11" s="46">
        <v>3</v>
      </c>
      <c r="Q11" s="46">
        <v>1</v>
      </c>
      <c r="R11" s="46"/>
      <c r="S11" s="46"/>
      <c r="T11" s="46"/>
      <c r="U11" s="46">
        <v>3</v>
      </c>
      <c r="V11" s="46">
        <v>3</v>
      </c>
      <c r="W11" s="33"/>
    </row>
    <row r="12" spans="1:23" ht="30" x14ac:dyDescent="0.25">
      <c r="A12" s="16">
        <v>2</v>
      </c>
      <c r="B12" s="40" t="s">
        <v>54</v>
      </c>
      <c r="C12" s="41">
        <v>35</v>
      </c>
      <c r="D12" s="47">
        <f>(D11/10)*100</f>
        <v>80</v>
      </c>
      <c r="E12" s="41">
        <v>49</v>
      </c>
      <c r="F12" s="48">
        <f>(F11/10)*100</f>
        <v>90</v>
      </c>
      <c r="G12" s="44" t="s">
        <v>47</v>
      </c>
      <c r="H12" s="49">
        <v>3</v>
      </c>
      <c r="I12" s="49"/>
      <c r="J12" s="46"/>
      <c r="K12" s="46">
        <v>2</v>
      </c>
      <c r="L12" s="46">
        <v>1</v>
      </c>
      <c r="M12" s="46"/>
      <c r="N12" s="46">
        <v>2</v>
      </c>
      <c r="O12" s="46"/>
      <c r="P12" s="46">
        <v>3</v>
      </c>
      <c r="Q12" s="46">
        <v>1</v>
      </c>
      <c r="R12" s="46"/>
      <c r="S12" s="46"/>
      <c r="T12" s="46"/>
      <c r="U12" s="46">
        <v>3</v>
      </c>
      <c r="V12" s="46">
        <v>1</v>
      </c>
      <c r="W12" s="33"/>
    </row>
    <row r="13" spans="1:23" ht="30" x14ac:dyDescent="0.25">
      <c r="A13" s="16">
        <v>3</v>
      </c>
      <c r="B13" s="40" t="s">
        <v>55</v>
      </c>
      <c r="C13" s="41">
        <v>34</v>
      </c>
      <c r="D13" s="42"/>
      <c r="E13" s="41">
        <v>48</v>
      </c>
      <c r="F13" s="50"/>
      <c r="G13" s="44" t="s">
        <v>48</v>
      </c>
      <c r="H13" s="49">
        <v>3</v>
      </c>
      <c r="I13" s="49"/>
      <c r="J13" s="46"/>
      <c r="K13" s="46">
        <v>2</v>
      </c>
      <c r="L13" s="46">
        <v>1</v>
      </c>
      <c r="M13" s="46"/>
      <c r="N13" s="46">
        <v>1</v>
      </c>
      <c r="O13" s="46"/>
      <c r="P13" s="46">
        <v>2</v>
      </c>
      <c r="Q13" s="46">
        <v>1</v>
      </c>
      <c r="R13" s="46"/>
      <c r="S13" s="46"/>
      <c r="T13" s="46"/>
      <c r="U13" s="46">
        <v>2</v>
      </c>
      <c r="V13" s="46">
        <v>1</v>
      </c>
      <c r="W13" s="33"/>
    </row>
    <row r="14" spans="1:23" ht="63" x14ac:dyDescent="0.25">
      <c r="A14" s="16">
        <v>4</v>
      </c>
      <c r="B14" s="40" t="s">
        <v>56</v>
      </c>
      <c r="C14" s="41">
        <v>28</v>
      </c>
      <c r="D14" s="42"/>
      <c r="E14" s="41">
        <v>51</v>
      </c>
      <c r="F14" s="50"/>
      <c r="G14" s="51" t="s">
        <v>49</v>
      </c>
      <c r="H14" s="52">
        <f>AVERAGE(H11:H13)</f>
        <v>3</v>
      </c>
      <c r="I14" s="52"/>
      <c r="J14" s="52"/>
      <c r="K14" s="52">
        <f t="shared" ref="I14:V14" si="0">AVERAGE(K11:K13)</f>
        <v>2</v>
      </c>
      <c r="L14" s="52">
        <f t="shared" si="0"/>
        <v>1.6666666666666667</v>
      </c>
      <c r="M14" s="52"/>
      <c r="N14" s="52">
        <f t="shared" si="0"/>
        <v>2</v>
      </c>
      <c r="O14" s="52"/>
      <c r="P14" s="52">
        <f t="shared" si="0"/>
        <v>2.6666666666666665</v>
      </c>
      <c r="Q14" s="52">
        <f t="shared" si="0"/>
        <v>1</v>
      </c>
      <c r="R14" s="52"/>
      <c r="S14" s="52"/>
      <c r="T14" s="52"/>
      <c r="U14" s="52">
        <f t="shared" si="0"/>
        <v>2.6666666666666665</v>
      </c>
      <c r="V14" s="52">
        <f t="shared" si="0"/>
        <v>1.6666666666666667</v>
      </c>
      <c r="W14" s="33"/>
    </row>
    <row r="15" spans="1:23" ht="47.25" x14ac:dyDescent="0.25">
      <c r="A15" s="16">
        <v>5</v>
      </c>
      <c r="B15" s="40" t="s">
        <v>57</v>
      </c>
      <c r="C15" s="41">
        <v>15</v>
      </c>
      <c r="D15" s="42"/>
      <c r="E15" s="41">
        <v>0</v>
      </c>
      <c r="F15" s="50"/>
      <c r="G15" s="53" t="s">
        <v>50</v>
      </c>
      <c r="H15" s="54">
        <f>(H7*H14)/100</f>
        <v>2.5499999999999998</v>
      </c>
      <c r="I15" s="54"/>
      <c r="J15" s="54"/>
      <c r="K15" s="54">
        <f>(H7*K14)/100</f>
        <v>1.7</v>
      </c>
      <c r="L15" s="54">
        <f>(H7*L14)/100</f>
        <v>1.416666666666667</v>
      </c>
      <c r="M15" s="54"/>
      <c r="N15" s="54">
        <f>(H7*N14)/100</f>
        <v>1.7</v>
      </c>
      <c r="O15" s="54"/>
      <c r="P15" s="54">
        <f>(H7*P14)/100</f>
        <v>2.2666666666666666</v>
      </c>
      <c r="Q15" s="54">
        <f>(H7*Q14)/100</f>
        <v>0.85</v>
      </c>
      <c r="R15" s="54"/>
      <c r="S15" s="54"/>
      <c r="T15" s="54"/>
      <c r="U15" s="54">
        <f>(H7*U14)/100</f>
        <v>2.2666666666666666</v>
      </c>
      <c r="V15" s="54">
        <f>(H7*V14)/100</f>
        <v>1.416666666666667</v>
      </c>
      <c r="W15" s="33"/>
    </row>
    <row r="16" spans="1:23" ht="30" x14ac:dyDescent="0.25">
      <c r="A16" s="16">
        <v>6</v>
      </c>
      <c r="B16" s="40" t="s">
        <v>58</v>
      </c>
      <c r="C16" s="41">
        <v>36</v>
      </c>
      <c r="D16" s="42"/>
      <c r="E16" s="41">
        <v>49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36</v>
      </c>
      <c r="D17" s="42"/>
      <c r="E17" s="41">
        <v>43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26</v>
      </c>
      <c r="D18" s="42"/>
      <c r="E18" s="41">
        <v>36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28</v>
      </c>
      <c r="D19" s="42"/>
      <c r="E19" s="41">
        <v>34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29</v>
      </c>
      <c r="D20" s="42"/>
      <c r="E20" s="41">
        <v>36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C8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90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89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88</v>
      </c>
      <c r="B5" s="76"/>
      <c r="C5" s="76"/>
      <c r="D5" s="76"/>
      <c r="E5" s="77"/>
      <c r="F5" s="8"/>
      <c r="G5" s="3" t="s">
        <v>12</v>
      </c>
      <c r="H5" s="13">
        <f>D12</f>
        <v>90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100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95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41">
        <v>41</v>
      </c>
      <c r="D11" s="42">
        <f>COUNTIF(C11:C20,"&gt;="&amp;D10)</f>
        <v>9</v>
      </c>
      <c r="E11" s="72">
        <v>38</v>
      </c>
      <c r="F11" s="43">
        <f>COUNTIF(E11:E20,"&gt;="&amp;F10)</f>
        <v>10</v>
      </c>
      <c r="G11" s="44" t="s">
        <v>46</v>
      </c>
      <c r="H11" s="45">
        <v>3</v>
      </c>
      <c r="I11" s="45">
        <v>3</v>
      </c>
      <c r="J11" s="46"/>
      <c r="K11" s="46"/>
      <c r="L11" s="46">
        <v>3</v>
      </c>
      <c r="M11" s="46"/>
      <c r="N11" s="46">
        <v>3</v>
      </c>
      <c r="O11" s="46">
        <v>2</v>
      </c>
      <c r="P11" s="46">
        <v>2</v>
      </c>
      <c r="Q11" s="46"/>
      <c r="R11" s="46">
        <v>1</v>
      </c>
      <c r="S11" s="46"/>
      <c r="T11" s="46"/>
      <c r="U11" s="46">
        <v>2</v>
      </c>
      <c r="V11" s="46">
        <v>1</v>
      </c>
      <c r="W11" s="33"/>
    </row>
    <row r="12" spans="1:23" ht="30" x14ac:dyDescent="0.25">
      <c r="A12" s="16">
        <v>2</v>
      </c>
      <c r="B12" s="40" t="s">
        <v>54</v>
      </c>
      <c r="C12" s="41">
        <v>45</v>
      </c>
      <c r="D12" s="47">
        <f>(D11/10)*100</f>
        <v>90</v>
      </c>
      <c r="E12" s="72">
        <v>47</v>
      </c>
      <c r="F12" s="48">
        <f>(F11/10)*100</f>
        <v>100</v>
      </c>
      <c r="G12" s="44" t="s">
        <v>47</v>
      </c>
      <c r="H12" s="49">
        <v>3</v>
      </c>
      <c r="I12" s="49">
        <v>3</v>
      </c>
      <c r="J12" s="46"/>
      <c r="K12" s="46"/>
      <c r="L12" s="46">
        <v>2</v>
      </c>
      <c r="M12" s="46"/>
      <c r="N12" s="46">
        <v>2</v>
      </c>
      <c r="O12" s="46">
        <v>3</v>
      </c>
      <c r="P12" s="46">
        <v>1</v>
      </c>
      <c r="Q12" s="46"/>
      <c r="R12" s="46">
        <v>3</v>
      </c>
      <c r="S12" s="46"/>
      <c r="T12" s="46"/>
      <c r="U12" s="46">
        <v>1</v>
      </c>
      <c r="V12" s="46">
        <v>3</v>
      </c>
      <c r="W12" s="33"/>
    </row>
    <row r="13" spans="1:23" ht="30" x14ac:dyDescent="0.25">
      <c r="A13" s="16">
        <v>3</v>
      </c>
      <c r="B13" s="40" t="s">
        <v>55</v>
      </c>
      <c r="C13" s="41">
        <v>38</v>
      </c>
      <c r="D13" s="42"/>
      <c r="E13" s="72">
        <v>37</v>
      </c>
      <c r="F13" s="50"/>
      <c r="G13" s="44" t="s">
        <v>48</v>
      </c>
      <c r="H13" s="49">
        <v>3</v>
      </c>
      <c r="I13" s="49">
        <v>3</v>
      </c>
      <c r="J13" s="46"/>
      <c r="K13" s="46"/>
      <c r="L13" s="46">
        <v>1</v>
      </c>
      <c r="M13" s="46"/>
      <c r="N13" s="46">
        <v>2</v>
      </c>
      <c r="O13" s="46">
        <v>2</v>
      </c>
      <c r="P13" s="46">
        <v>1</v>
      </c>
      <c r="Q13" s="46"/>
      <c r="R13" s="46">
        <v>1</v>
      </c>
      <c r="S13" s="46"/>
      <c r="T13" s="46"/>
      <c r="U13" s="46">
        <v>3</v>
      </c>
      <c r="V13" s="46">
        <v>3</v>
      </c>
      <c r="W13" s="33"/>
    </row>
    <row r="14" spans="1:23" ht="63" x14ac:dyDescent="0.25">
      <c r="A14" s="16">
        <v>4</v>
      </c>
      <c r="B14" s="40" t="s">
        <v>56</v>
      </c>
      <c r="C14" s="41">
        <v>32</v>
      </c>
      <c r="D14" s="42"/>
      <c r="E14" s="72">
        <v>29</v>
      </c>
      <c r="F14" s="50"/>
      <c r="G14" s="51" t="s">
        <v>49</v>
      </c>
      <c r="H14" s="52">
        <f>AVERAGE(H11:H13)</f>
        <v>3</v>
      </c>
      <c r="I14" s="52">
        <f t="shared" ref="I14:V14" si="0">AVERAGE(I11:I13)</f>
        <v>3</v>
      </c>
      <c r="J14" s="52"/>
      <c r="K14" s="52"/>
      <c r="L14" s="52">
        <f t="shared" si="0"/>
        <v>2</v>
      </c>
      <c r="M14" s="52"/>
      <c r="N14" s="52">
        <f t="shared" si="0"/>
        <v>2.3333333333333335</v>
      </c>
      <c r="O14" s="52">
        <f t="shared" si="0"/>
        <v>2.3333333333333335</v>
      </c>
      <c r="P14" s="52">
        <f t="shared" si="0"/>
        <v>1.3333333333333333</v>
      </c>
      <c r="Q14" s="52"/>
      <c r="R14" s="52">
        <f t="shared" si="0"/>
        <v>1.6666666666666667</v>
      </c>
      <c r="S14" s="52"/>
      <c r="T14" s="52"/>
      <c r="U14" s="52">
        <f t="shared" si="0"/>
        <v>2</v>
      </c>
      <c r="V14" s="52">
        <f t="shared" si="0"/>
        <v>2.3333333333333335</v>
      </c>
      <c r="W14" s="33"/>
    </row>
    <row r="15" spans="1:23" ht="47.25" x14ac:dyDescent="0.25">
      <c r="A15" s="16">
        <v>5</v>
      </c>
      <c r="B15" s="40" t="s">
        <v>57</v>
      </c>
      <c r="C15" s="41">
        <v>26</v>
      </c>
      <c r="D15" s="42"/>
      <c r="E15" s="72">
        <v>28</v>
      </c>
      <c r="F15" s="50"/>
      <c r="G15" s="53" t="s">
        <v>50</v>
      </c>
      <c r="H15" s="54">
        <f>(H7*H14)/100</f>
        <v>2.85</v>
      </c>
      <c r="I15" s="54">
        <f>(H7*I14)/100</f>
        <v>2.85</v>
      </c>
      <c r="J15" s="54"/>
      <c r="K15" s="54"/>
      <c r="L15" s="54">
        <f>(H7*L14)/100</f>
        <v>1.9</v>
      </c>
      <c r="M15" s="54"/>
      <c r="N15" s="54">
        <f>(H7*N14)/100</f>
        <v>2.2166666666666668</v>
      </c>
      <c r="O15" s="54">
        <f>(H7*O14)/100</f>
        <v>2.2166666666666668</v>
      </c>
      <c r="P15" s="54">
        <f>(H7*P14)/100</f>
        <v>1.2666666666666666</v>
      </c>
      <c r="Q15" s="54"/>
      <c r="R15" s="54">
        <f>(H7*R14)/100</f>
        <v>1.5833333333333335</v>
      </c>
      <c r="S15" s="54"/>
      <c r="T15" s="54"/>
      <c r="U15" s="54">
        <f>(H7*U14)/100</f>
        <v>1.9</v>
      </c>
      <c r="V15" s="54">
        <f>(H7*V14)/100</f>
        <v>2.2166666666666668</v>
      </c>
      <c r="W15" s="33"/>
    </row>
    <row r="16" spans="1:23" ht="30" x14ac:dyDescent="0.25">
      <c r="A16" s="16">
        <v>6</v>
      </c>
      <c r="B16" s="40" t="s">
        <v>58</v>
      </c>
      <c r="C16" s="41">
        <v>45</v>
      </c>
      <c r="D16" s="42"/>
      <c r="E16" s="72">
        <v>45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45</v>
      </c>
      <c r="D17" s="42"/>
      <c r="E17" s="72">
        <v>46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37</v>
      </c>
      <c r="D18" s="42"/>
      <c r="E18" s="72">
        <v>40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34</v>
      </c>
      <c r="D19" s="42"/>
      <c r="E19" s="72">
        <v>33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37</v>
      </c>
      <c r="D20" s="42"/>
      <c r="E20" s="72">
        <v>35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opLeftCell="C7" workbookViewId="0">
      <selection activeCell="H15" sqref="H15:U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91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92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93</v>
      </c>
      <c r="B5" s="76"/>
      <c r="C5" s="76"/>
      <c r="D5" s="76"/>
      <c r="E5" s="77"/>
      <c r="F5" s="8"/>
      <c r="G5" s="3" t="s">
        <v>12</v>
      </c>
      <c r="H5" s="13">
        <f>D12</f>
        <v>60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100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80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71">
        <v>35</v>
      </c>
      <c r="D11" s="42">
        <f>COUNTIF(C11:C20,"&gt;="&amp;D10)</f>
        <v>6</v>
      </c>
      <c r="E11" s="73">
        <v>36</v>
      </c>
      <c r="F11" s="43">
        <f>COUNTIF(E11:E20,"&gt;="&amp;F10)</f>
        <v>10</v>
      </c>
      <c r="G11" s="44" t="s">
        <v>46</v>
      </c>
      <c r="H11" s="45">
        <v>3</v>
      </c>
      <c r="I11" s="45">
        <v>2</v>
      </c>
      <c r="J11" s="46"/>
      <c r="K11" s="46"/>
      <c r="L11" s="46"/>
      <c r="M11" s="46"/>
      <c r="N11" s="46"/>
      <c r="O11" s="46">
        <v>3</v>
      </c>
      <c r="P11" s="46">
        <v>1</v>
      </c>
      <c r="Q11" s="46">
        <v>3</v>
      </c>
      <c r="R11" s="46">
        <v>3</v>
      </c>
      <c r="S11" s="46"/>
      <c r="T11" s="46">
        <v>3</v>
      </c>
      <c r="U11" s="46">
        <v>3</v>
      </c>
      <c r="V11" s="46"/>
      <c r="W11" s="33"/>
    </row>
    <row r="12" spans="1:23" ht="30" x14ac:dyDescent="0.25">
      <c r="A12" s="16">
        <v>2</v>
      </c>
      <c r="B12" s="40" t="s">
        <v>54</v>
      </c>
      <c r="C12" s="41">
        <v>36</v>
      </c>
      <c r="D12" s="47">
        <f>(D11/10)*100</f>
        <v>60</v>
      </c>
      <c r="E12" s="73">
        <v>49</v>
      </c>
      <c r="F12" s="48">
        <f>(F11/10)*100</f>
        <v>100</v>
      </c>
      <c r="G12" s="44" t="s">
        <v>47</v>
      </c>
      <c r="H12" s="49">
        <v>3</v>
      </c>
      <c r="I12" s="49">
        <v>2</v>
      </c>
      <c r="J12" s="46"/>
      <c r="K12" s="46"/>
      <c r="L12" s="46"/>
      <c r="M12" s="46"/>
      <c r="N12" s="46"/>
      <c r="O12" s="46">
        <v>1</v>
      </c>
      <c r="P12" s="46">
        <v>2</v>
      </c>
      <c r="Q12" s="46">
        <v>2</v>
      </c>
      <c r="R12" s="46">
        <v>3</v>
      </c>
      <c r="S12" s="46"/>
      <c r="T12" s="46">
        <v>1</v>
      </c>
      <c r="U12" s="46">
        <v>1</v>
      </c>
      <c r="V12" s="46"/>
      <c r="W12" s="33"/>
    </row>
    <row r="13" spans="1:23" ht="30" x14ac:dyDescent="0.25">
      <c r="A13" s="16">
        <v>3</v>
      </c>
      <c r="B13" s="40" t="s">
        <v>55</v>
      </c>
      <c r="C13" s="41">
        <v>33</v>
      </c>
      <c r="D13" s="42"/>
      <c r="E13" s="73">
        <v>39</v>
      </c>
      <c r="F13" s="50"/>
      <c r="G13" s="44" t="s">
        <v>48</v>
      </c>
      <c r="H13" s="49">
        <v>1</v>
      </c>
      <c r="I13" s="49">
        <v>1</v>
      </c>
      <c r="J13" s="46"/>
      <c r="K13" s="46"/>
      <c r="L13" s="46"/>
      <c r="M13" s="46"/>
      <c r="N13" s="46"/>
      <c r="O13" s="46">
        <v>3</v>
      </c>
      <c r="P13" s="46">
        <v>3</v>
      </c>
      <c r="Q13" s="46">
        <v>2</v>
      </c>
      <c r="R13" s="46">
        <v>1</v>
      </c>
      <c r="S13" s="46"/>
      <c r="T13" s="46">
        <v>3</v>
      </c>
      <c r="U13" s="46">
        <v>3</v>
      </c>
      <c r="V13" s="46"/>
      <c r="W13" s="33"/>
    </row>
    <row r="14" spans="1:23" ht="63" x14ac:dyDescent="0.25">
      <c r="A14" s="16">
        <v>4</v>
      </c>
      <c r="B14" s="40" t="s">
        <v>56</v>
      </c>
      <c r="C14" s="41">
        <v>33</v>
      </c>
      <c r="D14" s="42"/>
      <c r="E14" s="73">
        <v>44</v>
      </c>
      <c r="F14" s="50"/>
      <c r="G14" s="51" t="s">
        <v>49</v>
      </c>
      <c r="H14" s="52">
        <f>AVERAGE(H11:H13)</f>
        <v>2.3333333333333335</v>
      </c>
      <c r="I14" s="52">
        <f t="shared" ref="I14:V14" si="0">AVERAGE(I11:I13)</f>
        <v>1.6666666666666667</v>
      </c>
      <c r="J14" s="52"/>
      <c r="K14" s="52"/>
      <c r="L14" s="52"/>
      <c r="M14" s="52"/>
      <c r="N14" s="52"/>
      <c r="O14" s="52">
        <f t="shared" si="0"/>
        <v>2.3333333333333335</v>
      </c>
      <c r="P14" s="52">
        <f t="shared" si="0"/>
        <v>2</v>
      </c>
      <c r="Q14" s="52">
        <f t="shared" si="0"/>
        <v>2.3333333333333335</v>
      </c>
      <c r="R14" s="52">
        <f t="shared" si="0"/>
        <v>2.3333333333333335</v>
      </c>
      <c r="S14" s="52"/>
      <c r="T14" s="52">
        <f t="shared" si="0"/>
        <v>2.3333333333333335</v>
      </c>
      <c r="U14" s="52">
        <f t="shared" si="0"/>
        <v>2.3333333333333335</v>
      </c>
      <c r="V14" s="52"/>
      <c r="W14" s="33"/>
    </row>
    <row r="15" spans="1:23" ht="47.25" x14ac:dyDescent="0.25">
      <c r="A15" s="16">
        <v>5</v>
      </c>
      <c r="B15" s="40" t="s">
        <v>57</v>
      </c>
      <c r="C15" s="41">
        <v>20</v>
      </c>
      <c r="D15" s="42"/>
      <c r="E15" s="73">
        <v>30</v>
      </c>
      <c r="F15" s="50"/>
      <c r="G15" s="53" t="s">
        <v>50</v>
      </c>
      <c r="H15" s="54">
        <f>(H7*H14)/100</f>
        <v>1.8666666666666669</v>
      </c>
      <c r="I15" s="54">
        <f>(H7*I14)/100</f>
        <v>1.3333333333333335</v>
      </c>
      <c r="J15" s="54"/>
      <c r="K15" s="54"/>
      <c r="L15" s="54"/>
      <c r="M15" s="54"/>
      <c r="N15" s="54"/>
      <c r="O15" s="54">
        <f>(H7*O14)/100</f>
        <v>1.8666666666666669</v>
      </c>
      <c r="P15" s="54">
        <f>(H7*P14)/100</f>
        <v>1.6</v>
      </c>
      <c r="Q15" s="54">
        <f>(H7*Q14)/100</f>
        <v>1.8666666666666669</v>
      </c>
      <c r="R15" s="54">
        <f>(H7*R14)/100</f>
        <v>1.8666666666666669</v>
      </c>
      <c r="S15" s="54"/>
      <c r="T15" s="54">
        <f>(H7*T14)/100</f>
        <v>1.8666666666666669</v>
      </c>
      <c r="U15" s="54">
        <f>(H7*U14)/100</f>
        <v>1.8666666666666669</v>
      </c>
      <c r="V15" s="54"/>
      <c r="W15" s="33"/>
    </row>
    <row r="16" spans="1:23" ht="30" x14ac:dyDescent="0.25">
      <c r="A16" s="16">
        <v>6</v>
      </c>
      <c r="B16" s="40" t="s">
        <v>58</v>
      </c>
      <c r="C16" s="41">
        <v>36</v>
      </c>
      <c r="D16" s="42"/>
      <c r="E16" s="73">
        <v>39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37</v>
      </c>
      <c r="D17" s="42"/>
      <c r="E17" s="73">
        <v>41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27</v>
      </c>
      <c r="D18" s="42"/>
      <c r="E18" s="73">
        <v>34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25</v>
      </c>
      <c r="D19" s="42"/>
      <c r="E19" s="73">
        <v>29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22</v>
      </c>
      <c r="D20" s="42"/>
      <c r="E20" s="73">
        <v>32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  <row r="21" spans="1:23" x14ac:dyDescent="0.25">
      <c r="C21" s="64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F7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94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95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96</v>
      </c>
      <c r="B5" s="76"/>
      <c r="C5" s="76"/>
      <c r="D5" s="76"/>
      <c r="E5" s="77"/>
      <c r="F5" s="8"/>
      <c r="G5" s="3" t="s">
        <v>12</v>
      </c>
      <c r="H5" s="13">
        <f>D12</f>
        <v>70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80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75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71">
        <v>32</v>
      </c>
      <c r="D11" s="42">
        <f>COUNTIF(C11:C20,"&gt;="&amp;D10)</f>
        <v>7</v>
      </c>
      <c r="E11" s="73">
        <v>35</v>
      </c>
      <c r="F11" s="43">
        <f>COUNTIF(E11:E20,"&gt;="&amp;F10)</f>
        <v>8</v>
      </c>
      <c r="G11" s="44" t="s">
        <v>46</v>
      </c>
      <c r="H11" s="45">
        <v>2</v>
      </c>
      <c r="I11" s="45"/>
      <c r="J11" s="46"/>
      <c r="K11" s="46">
        <v>2</v>
      </c>
      <c r="L11" s="46">
        <v>1</v>
      </c>
      <c r="M11" s="46"/>
      <c r="N11" s="46"/>
      <c r="O11" s="46"/>
      <c r="P11" s="46">
        <v>3</v>
      </c>
      <c r="Q11" s="46"/>
      <c r="R11" s="46">
        <v>3</v>
      </c>
      <c r="S11" s="46"/>
      <c r="T11" s="46">
        <v>3</v>
      </c>
      <c r="U11" s="46"/>
      <c r="V11" s="46">
        <v>2</v>
      </c>
      <c r="W11" s="33"/>
    </row>
    <row r="12" spans="1:23" ht="30" x14ac:dyDescent="0.25">
      <c r="A12" s="16">
        <v>2</v>
      </c>
      <c r="B12" s="40" t="s">
        <v>54</v>
      </c>
      <c r="C12" s="41">
        <v>37</v>
      </c>
      <c r="D12" s="47">
        <f>(D11/10)*100</f>
        <v>70</v>
      </c>
      <c r="E12" s="73">
        <v>43</v>
      </c>
      <c r="F12" s="48">
        <f>(F11/10)*100</f>
        <v>80</v>
      </c>
      <c r="G12" s="44" t="s">
        <v>47</v>
      </c>
      <c r="H12" s="49">
        <v>3</v>
      </c>
      <c r="I12" s="49"/>
      <c r="J12" s="46"/>
      <c r="K12" s="46">
        <v>2</v>
      </c>
      <c r="L12" s="46">
        <v>1</v>
      </c>
      <c r="M12" s="46"/>
      <c r="N12" s="46"/>
      <c r="O12" s="46"/>
      <c r="P12" s="46">
        <v>2</v>
      </c>
      <c r="Q12" s="46"/>
      <c r="R12" s="46">
        <v>2</v>
      </c>
      <c r="S12" s="46"/>
      <c r="T12" s="46">
        <v>3</v>
      </c>
      <c r="U12" s="46"/>
      <c r="V12" s="46">
        <v>1</v>
      </c>
      <c r="W12" s="33"/>
    </row>
    <row r="13" spans="1:23" ht="30" x14ac:dyDescent="0.25">
      <c r="A13" s="16">
        <v>3</v>
      </c>
      <c r="B13" s="40" t="s">
        <v>55</v>
      </c>
      <c r="C13" s="41">
        <v>33</v>
      </c>
      <c r="D13" s="42"/>
      <c r="E13" s="73">
        <v>34</v>
      </c>
      <c r="F13" s="50"/>
      <c r="G13" s="44" t="s">
        <v>48</v>
      </c>
      <c r="H13" s="49">
        <v>1</v>
      </c>
      <c r="I13" s="49"/>
      <c r="J13" s="46"/>
      <c r="K13" s="46">
        <v>2</v>
      </c>
      <c r="L13" s="46">
        <v>3</v>
      </c>
      <c r="M13" s="46"/>
      <c r="N13" s="46"/>
      <c r="O13" s="46"/>
      <c r="P13" s="46">
        <v>1</v>
      </c>
      <c r="Q13" s="46"/>
      <c r="R13" s="46">
        <v>1</v>
      </c>
      <c r="S13" s="46"/>
      <c r="T13" s="46">
        <v>1</v>
      </c>
      <c r="U13" s="46"/>
      <c r="V13" s="46">
        <v>2</v>
      </c>
      <c r="W13" s="33"/>
    </row>
    <row r="14" spans="1:23" ht="63" x14ac:dyDescent="0.25">
      <c r="A14" s="16">
        <v>4</v>
      </c>
      <c r="B14" s="40" t="s">
        <v>56</v>
      </c>
      <c r="C14" s="41">
        <v>30</v>
      </c>
      <c r="D14" s="42"/>
      <c r="E14" s="73">
        <v>42</v>
      </c>
      <c r="F14" s="50"/>
      <c r="G14" s="51" t="s">
        <v>49</v>
      </c>
      <c r="H14" s="52">
        <f>AVERAGE(H11:H13)</f>
        <v>2</v>
      </c>
      <c r="I14" s="52"/>
      <c r="J14" s="52"/>
      <c r="K14" s="52">
        <f t="shared" ref="I14:V14" si="0">AVERAGE(K11:K13)</f>
        <v>2</v>
      </c>
      <c r="L14" s="52">
        <f t="shared" si="0"/>
        <v>1.6666666666666667</v>
      </c>
      <c r="M14" s="52"/>
      <c r="N14" s="52"/>
      <c r="O14" s="52"/>
      <c r="P14" s="52">
        <f t="shared" si="0"/>
        <v>2</v>
      </c>
      <c r="Q14" s="52"/>
      <c r="R14" s="52">
        <f t="shared" si="0"/>
        <v>2</v>
      </c>
      <c r="S14" s="52"/>
      <c r="T14" s="52">
        <f t="shared" si="0"/>
        <v>2.3333333333333335</v>
      </c>
      <c r="U14" s="52"/>
      <c r="V14" s="52">
        <f t="shared" si="0"/>
        <v>1.6666666666666667</v>
      </c>
      <c r="W14" s="33"/>
    </row>
    <row r="15" spans="1:23" ht="47.25" x14ac:dyDescent="0.25">
      <c r="A15" s="16">
        <v>5</v>
      </c>
      <c r="B15" s="40" t="s">
        <v>57</v>
      </c>
      <c r="C15" s="41">
        <v>16</v>
      </c>
      <c r="D15" s="42"/>
      <c r="E15" s="73">
        <v>27</v>
      </c>
      <c r="F15" s="50"/>
      <c r="G15" s="53" t="s">
        <v>50</v>
      </c>
      <c r="H15" s="54">
        <f>(H7*H14)/100</f>
        <v>1.5</v>
      </c>
      <c r="I15" s="54"/>
      <c r="J15" s="54"/>
      <c r="K15" s="54">
        <f>(H7*K14)/100</f>
        <v>1.5</v>
      </c>
      <c r="L15" s="54">
        <f>(H7*L14)/100</f>
        <v>1.25</v>
      </c>
      <c r="M15" s="54"/>
      <c r="N15" s="54"/>
      <c r="O15" s="54"/>
      <c r="P15" s="54">
        <f>(H7*P14)/100</f>
        <v>1.5</v>
      </c>
      <c r="Q15" s="54"/>
      <c r="R15" s="54">
        <f>(H7*R14)/100</f>
        <v>1.5</v>
      </c>
      <c r="S15" s="54"/>
      <c r="T15" s="54">
        <f>(H7*T14)/100</f>
        <v>1.75</v>
      </c>
      <c r="U15" s="54"/>
      <c r="V15" s="54">
        <f>(H7*V14)/100</f>
        <v>1.25</v>
      </c>
      <c r="W15" s="33"/>
    </row>
    <row r="16" spans="1:23" ht="30" x14ac:dyDescent="0.25">
      <c r="A16" s="16">
        <v>6</v>
      </c>
      <c r="B16" s="40" t="s">
        <v>58</v>
      </c>
      <c r="C16" s="41">
        <v>35</v>
      </c>
      <c r="D16" s="42"/>
      <c r="E16" s="73">
        <v>39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35</v>
      </c>
      <c r="D17" s="42"/>
      <c r="E17" s="73">
        <v>44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28</v>
      </c>
      <c r="D18" s="42"/>
      <c r="E18" s="73">
        <v>39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23</v>
      </c>
      <c r="D19" s="42"/>
      <c r="E19" s="73">
        <v>28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23</v>
      </c>
      <c r="D20" s="42"/>
      <c r="E20" s="73">
        <v>17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4" zoomScale="70" zoomScaleNormal="70" workbookViewId="0">
      <selection activeCell="H16" sqref="H16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97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98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99</v>
      </c>
      <c r="B5" s="76"/>
      <c r="C5" s="76"/>
      <c r="D5" s="76"/>
      <c r="E5" s="77"/>
      <c r="F5" s="8"/>
      <c r="G5" s="3" t="s">
        <v>12</v>
      </c>
      <c r="H5" s="13">
        <f>D12</f>
        <v>70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100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85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71">
        <v>33</v>
      </c>
      <c r="D11" s="42">
        <f>COUNTIF(C11:C20,"&gt;="&amp;D10)</f>
        <v>7</v>
      </c>
      <c r="E11" s="73">
        <v>50</v>
      </c>
      <c r="F11" s="43">
        <f>COUNTIF(E11:E20,"&gt;="&amp;F10)</f>
        <v>10</v>
      </c>
      <c r="G11" s="44" t="s">
        <v>46</v>
      </c>
      <c r="H11" s="45">
        <v>3</v>
      </c>
      <c r="I11" s="45">
        <v>2</v>
      </c>
      <c r="J11" s="46"/>
      <c r="K11" s="46">
        <v>3</v>
      </c>
      <c r="L11" s="46"/>
      <c r="M11" s="46">
        <v>2</v>
      </c>
      <c r="N11" s="46">
        <v>2</v>
      </c>
      <c r="O11" s="46"/>
      <c r="P11" s="46"/>
      <c r="Q11" s="46"/>
      <c r="R11" s="46"/>
      <c r="S11" s="46"/>
      <c r="T11" s="46">
        <v>2</v>
      </c>
      <c r="U11" s="46">
        <v>3</v>
      </c>
      <c r="V11" s="46"/>
      <c r="W11" s="33"/>
    </row>
    <row r="12" spans="1:23" ht="30" x14ac:dyDescent="0.25">
      <c r="A12" s="16">
        <v>2</v>
      </c>
      <c r="B12" s="40" t="s">
        <v>54</v>
      </c>
      <c r="C12" s="41">
        <v>37</v>
      </c>
      <c r="D12" s="47">
        <f>(D11/10)*100</f>
        <v>70</v>
      </c>
      <c r="E12" s="73">
        <v>52</v>
      </c>
      <c r="F12" s="48">
        <f>(F11/10)*100</f>
        <v>100</v>
      </c>
      <c r="G12" s="44" t="s">
        <v>47</v>
      </c>
      <c r="H12" s="49">
        <v>2</v>
      </c>
      <c r="I12" s="49">
        <v>2</v>
      </c>
      <c r="J12" s="46"/>
      <c r="K12" s="46">
        <v>3</v>
      </c>
      <c r="L12" s="46"/>
      <c r="M12" s="46">
        <v>3</v>
      </c>
      <c r="N12" s="46">
        <v>2</v>
      </c>
      <c r="O12" s="46"/>
      <c r="P12" s="46"/>
      <c r="Q12" s="46"/>
      <c r="R12" s="46"/>
      <c r="S12" s="46"/>
      <c r="T12" s="46">
        <v>1</v>
      </c>
      <c r="U12" s="46">
        <v>2</v>
      </c>
      <c r="V12" s="46"/>
      <c r="W12" s="33"/>
    </row>
    <row r="13" spans="1:23" ht="30" x14ac:dyDescent="0.25">
      <c r="A13" s="16">
        <v>3</v>
      </c>
      <c r="B13" s="40" t="s">
        <v>55</v>
      </c>
      <c r="C13" s="41">
        <v>35</v>
      </c>
      <c r="D13" s="42"/>
      <c r="E13" s="73">
        <v>46</v>
      </c>
      <c r="F13" s="50"/>
      <c r="G13" s="44" t="s">
        <v>48</v>
      </c>
      <c r="H13" s="49">
        <v>2</v>
      </c>
      <c r="I13" s="49">
        <v>1</v>
      </c>
      <c r="J13" s="46"/>
      <c r="K13" s="46">
        <v>3</v>
      </c>
      <c r="L13" s="46"/>
      <c r="M13" s="46">
        <v>2</v>
      </c>
      <c r="N13" s="46">
        <v>3</v>
      </c>
      <c r="O13" s="46"/>
      <c r="P13" s="46"/>
      <c r="Q13" s="46"/>
      <c r="R13" s="46"/>
      <c r="S13" s="46"/>
      <c r="T13" s="46">
        <v>2</v>
      </c>
      <c r="U13" s="46">
        <v>3</v>
      </c>
      <c r="V13" s="46"/>
      <c r="W13" s="33"/>
    </row>
    <row r="14" spans="1:23" ht="63" x14ac:dyDescent="0.25">
      <c r="A14" s="16">
        <v>4</v>
      </c>
      <c r="B14" s="40" t="s">
        <v>56</v>
      </c>
      <c r="C14" s="41">
        <v>31</v>
      </c>
      <c r="D14" s="42"/>
      <c r="E14" s="73">
        <v>55</v>
      </c>
      <c r="F14" s="50"/>
      <c r="G14" s="51" t="s">
        <v>49</v>
      </c>
      <c r="H14" s="52">
        <f>AVERAGE(H11:H13)</f>
        <v>2.3333333333333335</v>
      </c>
      <c r="I14" s="52">
        <f t="shared" ref="I14:V14" si="0">AVERAGE(I11:I13)</f>
        <v>1.6666666666666667</v>
      </c>
      <c r="J14" s="52"/>
      <c r="K14" s="52">
        <f t="shared" si="0"/>
        <v>3</v>
      </c>
      <c r="L14" s="52"/>
      <c r="M14" s="52">
        <f t="shared" si="0"/>
        <v>2.3333333333333335</v>
      </c>
      <c r="N14" s="52">
        <f t="shared" si="0"/>
        <v>2.3333333333333335</v>
      </c>
      <c r="O14" s="52"/>
      <c r="P14" s="52"/>
      <c r="Q14" s="52"/>
      <c r="R14" s="52"/>
      <c r="S14" s="52"/>
      <c r="T14" s="52">
        <f t="shared" si="0"/>
        <v>1.6666666666666667</v>
      </c>
      <c r="U14" s="52">
        <f t="shared" si="0"/>
        <v>2.6666666666666665</v>
      </c>
      <c r="V14" s="52"/>
      <c r="W14" s="33"/>
    </row>
    <row r="15" spans="1:23" ht="47.25" x14ac:dyDescent="0.25">
      <c r="A15" s="16">
        <v>5</v>
      </c>
      <c r="B15" s="40" t="s">
        <v>57</v>
      </c>
      <c r="C15" s="41">
        <v>17</v>
      </c>
      <c r="D15" s="42"/>
      <c r="E15" s="73">
        <v>38</v>
      </c>
      <c r="F15" s="50"/>
      <c r="G15" s="53" t="s">
        <v>50</v>
      </c>
      <c r="H15" s="54">
        <f>(H7*H14)/100</f>
        <v>1.9833333333333334</v>
      </c>
      <c r="I15" s="54">
        <f>(H7*I14)/100</f>
        <v>1.416666666666667</v>
      </c>
      <c r="J15" s="54"/>
      <c r="K15" s="54">
        <f>(H7*K14)/100</f>
        <v>2.5499999999999998</v>
      </c>
      <c r="L15" s="54"/>
      <c r="M15" s="54">
        <f>(H7*M14)/100</f>
        <v>1.9833333333333334</v>
      </c>
      <c r="N15" s="54">
        <f>(H7*N14)/100</f>
        <v>1.9833333333333334</v>
      </c>
      <c r="O15" s="54"/>
      <c r="P15" s="54"/>
      <c r="Q15" s="54"/>
      <c r="R15" s="54"/>
      <c r="S15" s="54"/>
      <c r="T15" s="54">
        <f>(H7*T14)/100</f>
        <v>1.416666666666667</v>
      </c>
      <c r="U15" s="54">
        <f>(H7*U14)/100</f>
        <v>2.2666666666666666</v>
      </c>
      <c r="V15" s="54"/>
      <c r="W15" s="33"/>
    </row>
    <row r="16" spans="1:23" ht="30" x14ac:dyDescent="0.25">
      <c r="A16" s="16">
        <v>6</v>
      </c>
      <c r="B16" s="40" t="s">
        <v>58</v>
      </c>
      <c r="C16" s="41">
        <v>34</v>
      </c>
      <c r="D16" s="42"/>
      <c r="E16" s="73">
        <v>50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37</v>
      </c>
      <c r="D17" s="42"/>
      <c r="E17" s="73">
        <v>53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28</v>
      </c>
      <c r="D18" s="42"/>
      <c r="E18" s="73">
        <v>52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23</v>
      </c>
      <c r="D19" s="42"/>
      <c r="E19" s="73">
        <v>34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26</v>
      </c>
      <c r="D20" s="42"/>
      <c r="E20" s="73">
        <v>38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4" zoomScale="70" zoomScaleNormal="70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100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101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102</v>
      </c>
      <c r="B5" s="76"/>
      <c r="C5" s="76"/>
      <c r="D5" s="76"/>
      <c r="E5" s="77"/>
      <c r="F5" s="8"/>
      <c r="G5" s="3" t="s">
        <v>12</v>
      </c>
      <c r="H5" s="13">
        <f>D12</f>
        <v>100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100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100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71">
        <v>46</v>
      </c>
      <c r="D11" s="42">
        <f>COUNTIF(C11:C20,"&gt;="&amp;D10)</f>
        <v>10</v>
      </c>
      <c r="E11" s="73">
        <v>44</v>
      </c>
      <c r="F11" s="43">
        <f>COUNTIF(E11:E20,"&gt;="&amp;F10)</f>
        <v>10</v>
      </c>
      <c r="G11" s="44" t="s">
        <v>46</v>
      </c>
      <c r="H11" s="45">
        <v>2</v>
      </c>
      <c r="I11" s="45"/>
      <c r="J11" s="46"/>
      <c r="K11" s="46"/>
      <c r="L11" s="46">
        <v>1</v>
      </c>
      <c r="M11" s="46">
        <v>1</v>
      </c>
      <c r="N11" s="46"/>
      <c r="O11" s="46"/>
      <c r="P11" s="46"/>
      <c r="Q11" s="46">
        <v>2</v>
      </c>
      <c r="R11" s="46">
        <v>3</v>
      </c>
      <c r="S11" s="46">
        <v>3</v>
      </c>
      <c r="T11" s="46">
        <v>1</v>
      </c>
      <c r="U11" s="46"/>
      <c r="V11" s="46">
        <v>3</v>
      </c>
      <c r="W11" s="33"/>
    </row>
    <row r="12" spans="1:23" ht="30" x14ac:dyDescent="0.25">
      <c r="A12" s="16">
        <v>2</v>
      </c>
      <c r="B12" s="40" t="s">
        <v>54</v>
      </c>
      <c r="C12" s="41">
        <v>47</v>
      </c>
      <c r="D12" s="47">
        <f>(D11/10)*100</f>
        <v>100</v>
      </c>
      <c r="E12" s="73">
        <v>46</v>
      </c>
      <c r="F12" s="48">
        <f>(F11/10)*100</f>
        <v>100</v>
      </c>
      <c r="G12" s="44" t="s">
        <v>47</v>
      </c>
      <c r="H12" s="49">
        <v>3</v>
      </c>
      <c r="I12" s="49"/>
      <c r="J12" s="46"/>
      <c r="K12" s="46"/>
      <c r="L12" s="46">
        <v>2</v>
      </c>
      <c r="M12" s="46">
        <v>1</v>
      </c>
      <c r="N12" s="46"/>
      <c r="O12" s="46"/>
      <c r="P12" s="46"/>
      <c r="Q12" s="46">
        <v>1</v>
      </c>
      <c r="R12" s="46">
        <v>1</v>
      </c>
      <c r="S12" s="46">
        <v>3</v>
      </c>
      <c r="T12" s="46">
        <v>3</v>
      </c>
      <c r="U12" s="46"/>
      <c r="V12" s="46">
        <v>1</v>
      </c>
      <c r="W12" s="33"/>
    </row>
    <row r="13" spans="1:23" ht="30" x14ac:dyDescent="0.25">
      <c r="A13" s="16">
        <v>3</v>
      </c>
      <c r="B13" s="40" t="s">
        <v>55</v>
      </c>
      <c r="C13" s="41">
        <v>46</v>
      </c>
      <c r="D13" s="42"/>
      <c r="E13" s="73">
        <v>39</v>
      </c>
      <c r="F13" s="50"/>
      <c r="G13" s="44" t="s">
        <v>48</v>
      </c>
      <c r="H13" s="49">
        <v>2</v>
      </c>
      <c r="I13" s="49"/>
      <c r="J13" s="46"/>
      <c r="K13" s="46"/>
      <c r="L13" s="46">
        <v>2</v>
      </c>
      <c r="M13" s="46">
        <v>2</v>
      </c>
      <c r="N13" s="46"/>
      <c r="O13" s="46"/>
      <c r="P13" s="46"/>
      <c r="Q13" s="46">
        <v>2</v>
      </c>
      <c r="R13" s="46">
        <v>2</v>
      </c>
      <c r="S13" s="46">
        <v>2</v>
      </c>
      <c r="T13" s="46">
        <v>1</v>
      </c>
      <c r="U13" s="46"/>
      <c r="V13" s="46">
        <v>3</v>
      </c>
      <c r="W13" s="33"/>
    </row>
    <row r="14" spans="1:23" ht="63" x14ac:dyDescent="0.25">
      <c r="A14" s="16">
        <v>4</v>
      </c>
      <c r="B14" s="40" t="s">
        <v>56</v>
      </c>
      <c r="C14" s="41">
        <v>39</v>
      </c>
      <c r="D14" s="42"/>
      <c r="E14" s="73">
        <v>35</v>
      </c>
      <c r="F14" s="50"/>
      <c r="G14" s="51" t="s">
        <v>49</v>
      </c>
      <c r="H14" s="52">
        <f>AVERAGE(H11:H13)</f>
        <v>2.3333333333333335</v>
      </c>
      <c r="I14" s="52"/>
      <c r="J14" s="52"/>
      <c r="K14" s="52"/>
      <c r="L14" s="52">
        <f t="shared" ref="I14:V14" si="0">AVERAGE(L11:L13)</f>
        <v>1.6666666666666667</v>
      </c>
      <c r="M14" s="52">
        <f t="shared" si="0"/>
        <v>1.3333333333333333</v>
      </c>
      <c r="N14" s="52"/>
      <c r="O14" s="52"/>
      <c r="P14" s="52"/>
      <c r="Q14" s="52">
        <f t="shared" si="0"/>
        <v>1.6666666666666667</v>
      </c>
      <c r="R14" s="52">
        <f t="shared" si="0"/>
        <v>2</v>
      </c>
      <c r="S14" s="52">
        <f t="shared" si="0"/>
        <v>2.6666666666666665</v>
      </c>
      <c r="T14" s="52">
        <f t="shared" si="0"/>
        <v>1.6666666666666667</v>
      </c>
      <c r="U14" s="52"/>
      <c r="V14" s="52">
        <f t="shared" si="0"/>
        <v>2.3333333333333335</v>
      </c>
      <c r="W14" s="33"/>
    </row>
    <row r="15" spans="1:23" ht="47.25" x14ac:dyDescent="0.25">
      <c r="A15" s="16">
        <v>5</v>
      </c>
      <c r="B15" s="40" t="s">
        <v>57</v>
      </c>
      <c r="C15" s="41">
        <v>37</v>
      </c>
      <c r="D15" s="42"/>
      <c r="E15" s="73">
        <v>29</v>
      </c>
      <c r="F15" s="50"/>
      <c r="G15" s="53" t="s">
        <v>50</v>
      </c>
      <c r="H15" s="54">
        <f>(H7*H14)/100</f>
        <v>2.3333333333333335</v>
      </c>
      <c r="I15" s="54"/>
      <c r="J15" s="54"/>
      <c r="K15" s="54"/>
      <c r="L15" s="54">
        <f>(H7*L14)/100</f>
        <v>1.666666666666667</v>
      </c>
      <c r="M15" s="54">
        <f>(H7*M14)/100</f>
        <v>1.333333333333333</v>
      </c>
      <c r="N15" s="54"/>
      <c r="O15" s="54"/>
      <c r="P15" s="54"/>
      <c r="Q15" s="54">
        <f>(H7*Q14)/100</f>
        <v>1.666666666666667</v>
      </c>
      <c r="R15" s="54">
        <f>(H7*R14)/100</f>
        <v>2</v>
      </c>
      <c r="S15" s="54">
        <f>(H7*S14)/100</f>
        <v>2.6666666666666661</v>
      </c>
      <c r="T15" s="54">
        <f>(H7*T14)/100</f>
        <v>1.666666666666667</v>
      </c>
      <c r="U15" s="54"/>
      <c r="V15" s="54">
        <f>(H7*V14)/100</f>
        <v>2.3333333333333335</v>
      </c>
      <c r="W15" s="33"/>
    </row>
    <row r="16" spans="1:23" ht="30" x14ac:dyDescent="0.25">
      <c r="A16" s="16">
        <v>6</v>
      </c>
      <c r="B16" s="40" t="s">
        <v>58</v>
      </c>
      <c r="C16" s="41">
        <v>47</v>
      </c>
      <c r="D16" s="42"/>
      <c r="E16" s="73">
        <v>42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45</v>
      </c>
      <c r="D17" s="42"/>
      <c r="E17" s="73">
        <v>42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44</v>
      </c>
      <c r="D18" s="42"/>
      <c r="E18" s="73">
        <v>44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42</v>
      </c>
      <c r="D19" s="42"/>
      <c r="E19" s="73">
        <v>37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39</v>
      </c>
      <c r="D20" s="42"/>
      <c r="E20" s="73">
        <v>30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G7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103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104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105</v>
      </c>
      <c r="B5" s="76"/>
      <c r="C5" s="76"/>
      <c r="D5" s="76"/>
      <c r="E5" s="77"/>
      <c r="F5" s="8"/>
      <c r="G5" s="3" t="s">
        <v>12</v>
      </c>
      <c r="H5" s="13">
        <f>D12</f>
        <v>60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80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70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71">
        <v>34</v>
      </c>
      <c r="D11" s="42">
        <f>COUNTIF(C11:C20,"&gt;="&amp;D10)</f>
        <v>6</v>
      </c>
      <c r="E11" s="73">
        <v>40</v>
      </c>
      <c r="F11" s="43">
        <f>COUNTIF(E11:E20,"&gt;="&amp;F10)</f>
        <v>8</v>
      </c>
      <c r="G11" s="44" t="s">
        <v>46</v>
      </c>
      <c r="H11" s="45">
        <v>3</v>
      </c>
      <c r="I11" s="45">
        <v>1</v>
      </c>
      <c r="J11" s="46"/>
      <c r="K11" s="46"/>
      <c r="L11" s="46">
        <v>1</v>
      </c>
      <c r="M11" s="46">
        <v>2</v>
      </c>
      <c r="N11" s="46">
        <v>1</v>
      </c>
      <c r="O11" s="46">
        <v>3</v>
      </c>
      <c r="P11" s="46"/>
      <c r="Q11" s="46"/>
      <c r="R11" s="46"/>
      <c r="S11" s="46">
        <v>3</v>
      </c>
      <c r="T11" s="46">
        <v>3</v>
      </c>
      <c r="U11" s="46"/>
      <c r="V11" s="46">
        <v>3</v>
      </c>
      <c r="W11" s="33"/>
    </row>
    <row r="12" spans="1:23" ht="30" x14ac:dyDescent="0.25">
      <c r="A12" s="16">
        <v>2</v>
      </c>
      <c r="B12" s="40" t="s">
        <v>54</v>
      </c>
      <c r="C12" s="41">
        <v>31</v>
      </c>
      <c r="D12" s="47">
        <f>(D11/10)*100</f>
        <v>60</v>
      </c>
      <c r="E12" s="73">
        <v>40</v>
      </c>
      <c r="F12" s="48">
        <f>(F11/10)*100</f>
        <v>80</v>
      </c>
      <c r="G12" s="44" t="s">
        <v>47</v>
      </c>
      <c r="H12" s="49">
        <v>1</v>
      </c>
      <c r="I12" s="49">
        <v>2</v>
      </c>
      <c r="J12" s="46"/>
      <c r="K12" s="46"/>
      <c r="L12" s="46">
        <v>2</v>
      </c>
      <c r="M12" s="46">
        <v>1</v>
      </c>
      <c r="N12" s="46">
        <v>3</v>
      </c>
      <c r="O12" s="46">
        <v>2</v>
      </c>
      <c r="P12" s="46"/>
      <c r="Q12" s="46"/>
      <c r="R12" s="46"/>
      <c r="S12" s="46">
        <v>3</v>
      </c>
      <c r="T12" s="46">
        <v>2</v>
      </c>
      <c r="U12" s="46"/>
      <c r="V12" s="46">
        <v>1</v>
      </c>
      <c r="W12" s="33"/>
    </row>
    <row r="13" spans="1:23" ht="30" x14ac:dyDescent="0.25">
      <c r="A13" s="16">
        <v>3</v>
      </c>
      <c r="B13" s="40" t="s">
        <v>55</v>
      </c>
      <c r="C13" s="41">
        <v>32</v>
      </c>
      <c r="D13" s="42"/>
      <c r="E13" s="73">
        <v>35</v>
      </c>
      <c r="F13" s="50"/>
      <c r="G13" s="44" t="s">
        <v>48</v>
      </c>
      <c r="H13" s="49">
        <v>2</v>
      </c>
      <c r="I13" s="49">
        <v>2</v>
      </c>
      <c r="J13" s="46"/>
      <c r="K13" s="46"/>
      <c r="L13" s="46">
        <v>2</v>
      </c>
      <c r="M13" s="46">
        <v>3</v>
      </c>
      <c r="N13" s="46">
        <v>3</v>
      </c>
      <c r="O13" s="46">
        <v>1</v>
      </c>
      <c r="P13" s="46"/>
      <c r="Q13" s="46"/>
      <c r="R13" s="46"/>
      <c r="S13" s="46">
        <v>2</v>
      </c>
      <c r="T13" s="46">
        <v>1</v>
      </c>
      <c r="U13" s="46"/>
      <c r="V13" s="46">
        <v>2</v>
      </c>
      <c r="W13" s="33"/>
    </row>
    <row r="14" spans="1:23" ht="63" x14ac:dyDescent="0.25">
      <c r="A14" s="16">
        <v>4</v>
      </c>
      <c r="B14" s="40" t="s">
        <v>56</v>
      </c>
      <c r="C14" s="41">
        <v>27</v>
      </c>
      <c r="D14" s="42"/>
      <c r="E14" s="73">
        <v>43</v>
      </c>
      <c r="F14" s="50"/>
      <c r="G14" s="51" t="s">
        <v>49</v>
      </c>
      <c r="H14" s="52">
        <f>AVERAGE(H11:H13)</f>
        <v>2</v>
      </c>
      <c r="I14" s="52">
        <f t="shared" ref="I14:V14" si="0">AVERAGE(I11:I13)</f>
        <v>1.6666666666666667</v>
      </c>
      <c r="J14" s="52"/>
      <c r="K14" s="52"/>
      <c r="L14" s="52">
        <f t="shared" si="0"/>
        <v>1.6666666666666667</v>
      </c>
      <c r="M14" s="52">
        <f t="shared" si="0"/>
        <v>2</v>
      </c>
      <c r="N14" s="52">
        <f t="shared" si="0"/>
        <v>2.3333333333333335</v>
      </c>
      <c r="O14" s="52">
        <f t="shared" si="0"/>
        <v>2</v>
      </c>
      <c r="P14" s="52"/>
      <c r="Q14" s="52"/>
      <c r="R14" s="52"/>
      <c r="S14" s="52">
        <f t="shared" si="0"/>
        <v>2.6666666666666665</v>
      </c>
      <c r="T14" s="52">
        <f t="shared" si="0"/>
        <v>2</v>
      </c>
      <c r="U14" s="52"/>
      <c r="V14" s="52">
        <f t="shared" si="0"/>
        <v>2</v>
      </c>
      <c r="W14" s="33"/>
    </row>
    <row r="15" spans="1:23" ht="47.25" x14ac:dyDescent="0.25">
      <c r="A15" s="16">
        <v>5</v>
      </c>
      <c r="B15" s="40" t="s">
        <v>57</v>
      </c>
      <c r="C15" s="41">
        <v>28</v>
      </c>
      <c r="D15" s="42"/>
      <c r="E15" s="73">
        <v>47</v>
      </c>
      <c r="F15" s="50"/>
      <c r="G15" s="53" t="s">
        <v>50</v>
      </c>
      <c r="H15" s="54">
        <f>(H7*H14)/100</f>
        <v>1.4</v>
      </c>
      <c r="I15" s="54">
        <f>(H7*I14)/100</f>
        <v>1.1666666666666667</v>
      </c>
      <c r="J15" s="54"/>
      <c r="K15" s="54"/>
      <c r="L15" s="54">
        <f>(H7*L14)/100</f>
        <v>1.1666666666666667</v>
      </c>
      <c r="M15" s="54">
        <f>(H7*M14)/100</f>
        <v>1.4</v>
      </c>
      <c r="N15" s="54">
        <f>(H7*N14)/100</f>
        <v>1.6333333333333335</v>
      </c>
      <c r="O15" s="54">
        <f>(H7*O14)/100</f>
        <v>1.4</v>
      </c>
      <c r="P15" s="54"/>
      <c r="Q15" s="54"/>
      <c r="R15" s="54"/>
      <c r="S15" s="54">
        <f>(H7*S14)/100</f>
        <v>1.8666666666666665</v>
      </c>
      <c r="T15" s="54">
        <f>(H7*T14)/100</f>
        <v>1.4</v>
      </c>
      <c r="U15" s="54"/>
      <c r="V15" s="54">
        <f>(H7*V14)/100</f>
        <v>1.4</v>
      </c>
      <c r="W15" s="33"/>
    </row>
    <row r="16" spans="1:23" ht="30" x14ac:dyDescent="0.25">
      <c r="A16" s="16">
        <v>6</v>
      </c>
      <c r="B16" s="40" t="s">
        <v>58</v>
      </c>
      <c r="C16" s="41">
        <v>11</v>
      </c>
      <c r="D16" s="42"/>
      <c r="E16" s="73">
        <v>5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34</v>
      </c>
      <c r="D17" s="42"/>
      <c r="E17" s="73">
        <v>43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37</v>
      </c>
      <c r="D18" s="42"/>
      <c r="E18" s="73">
        <v>50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23</v>
      </c>
      <c r="D19" s="42"/>
      <c r="E19" s="73">
        <v>29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15</v>
      </c>
      <c r="D20" s="42"/>
      <c r="E20" s="73">
        <v>25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5" zoomScale="60" zoomScaleNormal="60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106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107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108</v>
      </c>
      <c r="B5" s="76"/>
      <c r="C5" s="76"/>
      <c r="D5" s="76"/>
      <c r="E5" s="77"/>
      <c r="F5" s="8"/>
      <c r="G5" s="3" t="s">
        <v>12</v>
      </c>
      <c r="H5" s="13">
        <f>D12</f>
        <v>100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40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70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71">
        <v>46</v>
      </c>
      <c r="D11" s="42">
        <f>COUNTIF(C11:C20,"&gt;="&amp;D10)</f>
        <v>10</v>
      </c>
      <c r="E11" s="73" t="s">
        <v>109</v>
      </c>
      <c r="F11" s="43">
        <f>COUNTIF(E11:E20,"&gt;="&amp;F10)</f>
        <v>4</v>
      </c>
      <c r="G11" s="44" t="s">
        <v>46</v>
      </c>
      <c r="H11" s="45">
        <v>3</v>
      </c>
      <c r="I11" s="45"/>
      <c r="J11" s="46"/>
      <c r="K11" s="46"/>
      <c r="L11" s="46"/>
      <c r="M11" s="46">
        <v>3</v>
      </c>
      <c r="N11" s="46">
        <v>2</v>
      </c>
      <c r="O11" s="46">
        <v>2</v>
      </c>
      <c r="P11" s="46"/>
      <c r="Q11" s="46">
        <v>3</v>
      </c>
      <c r="R11" s="46">
        <v>3</v>
      </c>
      <c r="S11" s="46">
        <v>3</v>
      </c>
      <c r="T11" s="46"/>
      <c r="U11" s="46">
        <v>2</v>
      </c>
      <c r="V11" s="46">
        <v>3</v>
      </c>
      <c r="W11" s="33"/>
    </row>
    <row r="12" spans="1:23" ht="30" x14ac:dyDescent="0.25">
      <c r="A12" s="16">
        <v>2</v>
      </c>
      <c r="B12" s="40" t="s">
        <v>54</v>
      </c>
      <c r="C12" s="41">
        <v>43</v>
      </c>
      <c r="D12" s="47">
        <f>(D11/10)*100</f>
        <v>100</v>
      </c>
      <c r="E12" s="73" t="s">
        <v>110</v>
      </c>
      <c r="F12" s="48">
        <f>(F11/10)*100</f>
        <v>40</v>
      </c>
      <c r="G12" s="44" t="s">
        <v>47</v>
      </c>
      <c r="H12" s="49">
        <v>3</v>
      </c>
      <c r="I12" s="49"/>
      <c r="J12" s="46"/>
      <c r="K12" s="46"/>
      <c r="L12" s="46"/>
      <c r="M12" s="46">
        <v>3</v>
      </c>
      <c r="N12" s="46">
        <v>1</v>
      </c>
      <c r="O12" s="46">
        <v>2</v>
      </c>
      <c r="P12" s="46"/>
      <c r="Q12" s="46"/>
      <c r="R12" s="46"/>
      <c r="S12" s="46">
        <v>3</v>
      </c>
      <c r="T12" s="46"/>
      <c r="U12" s="46">
        <v>2</v>
      </c>
      <c r="V12" s="46">
        <v>2</v>
      </c>
      <c r="W12" s="33"/>
    </row>
    <row r="13" spans="1:23" ht="30" x14ac:dyDescent="0.25">
      <c r="A13" s="16">
        <v>3</v>
      </c>
      <c r="B13" s="40" t="s">
        <v>55</v>
      </c>
      <c r="C13" s="41">
        <v>35</v>
      </c>
      <c r="D13" s="42"/>
      <c r="E13" s="73">
        <v>40</v>
      </c>
      <c r="F13" s="50"/>
      <c r="G13" s="44" t="s">
        <v>48</v>
      </c>
      <c r="H13" s="49">
        <v>3</v>
      </c>
      <c r="I13" s="49"/>
      <c r="J13" s="46"/>
      <c r="K13" s="46"/>
      <c r="L13" s="46"/>
      <c r="M13" s="46">
        <v>1</v>
      </c>
      <c r="N13" s="46">
        <v>3</v>
      </c>
      <c r="O13" s="46">
        <v>1</v>
      </c>
      <c r="P13" s="46"/>
      <c r="Q13" s="46"/>
      <c r="R13" s="46">
        <v>3</v>
      </c>
      <c r="S13" s="46"/>
      <c r="T13" s="46"/>
      <c r="U13" s="46">
        <v>3</v>
      </c>
      <c r="V13" s="46">
        <v>1</v>
      </c>
      <c r="W13" s="33"/>
    </row>
    <row r="14" spans="1:23" ht="63" x14ac:dyDescent="0.25">
      <c r="A14" s="16">
        <v>4</v>
      </c>
      <c r="B14" s="40" t="s">
        <v>56</v>
      </c>
      <c r="C14" s="41">
        <v>42</v>
      </c>
      <c r="D14" s="42"/>
      <c r="E14" s="73" t="s">
        <v>111</v>
      </c>
      <c r="F14" s="50"/>
      <c r="G14" s="51" t="s">
        <v>49</v>
      </c>
      <c r="H14" s="52">
        <f>AVERAGE(H11:H13)</f>
        <v>3</v>
      </c>
      <c r="I14" s="52"/>
      <c r="J14" s="52"/>
      <c r="K14" s="52"/>
      <c r="L14" s="52"/>
      <c r="M14" s="52">
        <f t="shared" ref="I14:V14" si="0">AVERAGE(M11:M13)</f>
        <v>2.3333333333333335</v>
      </c>
      <c r="N14" s="52">
        <f t="shared" si="0"/>
        <v>2</v>
      </c>
      <c r="O14" s="52">
        <f t="shared" si="0"/>
        <v>1.6666666666666667</v>
      </c>
      <c r="P14" s="52"/>
      <c r="Q14" s="52">
        <f t="shared" si="0"/>
        <v>3</v>
      </c>
      <c r="R14" s="52">
        <f t="shared" si="0"/>
        <v>3</v>
      </c>
      <c r="S14" s="52">
        <f t="shared" si="0"/>
        <v>3</v>
      </c>
      <c r="T14" s="52"/>
      <c r="U14" s="52">
        <f t="shared" si="0"/>
        <v>2.3333333333333335</v>
      </c>
      <c r="V14" s="52">
        <f t="shared" si="0"/>
        <v>2</v>
      </c>
      <c r="W14" s="33"/>
    </row>
    <row r="15" spans="1:23" ht="47.25" x14ac:dyDescent="0.25">
      <c r="A15" s="16">
        <v>5</v>
      </c>
      <c r="B15" s="40" t="s">
        <v>57</v>
      </c>
      <c r="C15" s="41">
        <v>40</v>
      </c>
      <c r="D15" s="42"/>
      <c r="E15" s="73" t="s">
        <v>111</v>
      </c>
      <c r="F15" s="50"/>
      <c r="G15" s="53" t="s">
        <v>50</v>
      </c>
      <c r="H15" s="54">
        <f>(H7*H14)/100</f>
        <v>2.1</v>
      </c>
      <c r="I15" s="54"/>
      <c r="J15" s="54"/>
      <c r="K15" s="54"/>
      <c r="L15" s="54"/>
      <c r="M15" s="54">
        <f>(H7*M14)/100</f>
        <v>1.6333333333333335</v>
      </c>
      <c r="N15" s="54">
        <f>(H7*N14)/100</f>
        <v>1.4</v>
      </c>
      <c r="O15" s="54">
        <f>(H7*O14)/100</f>
        <v>1.1666666666666667</v>
      </c>
      <c r="P15" s="54"/>
      <c r="Q15" s="54">
        <f>(H7*Q14)/100</f>
        <v>2.1</v>
      </c>
      <c r="R15" s="54">
        <f>(H7*R14)/100</f>
        <v>2.1</v>
      </c>
      <c r="S15" s="54">
        <f>(H7*S14)/100</f>
        <v>2.1</v>
      </c>
      <c r="T15" s="54"/>
      <c r="U15" s="54">
        <f>(H7*U14)/100</f>
        <v>1.6333333333333335</v>
      </c>
      <c r="V15" s="54">
        <f>(H7*V14)/100</f>
        <v>1.4</v>
      </c>
      <c r="W15" s="33"/>
    </row>
    <row r="16" spans="1:23" ht="30" x14ac:dyDescent="0.25">
      <c r="A16" s="16">
        <v>6</v>
      </c>
      <c r="B16" s="40" t="s">
        <v>58</v>
      </c>
      <c r="C16" s="41">
        <v>32</v>
      </c>
      <c r="D16" s="42"/>
      <c r="E16" s="73">
        <v>32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46</v>
      </c>
      <c r="D17" s="42"/>
      <c r="E17" s="73" t="s">
        <v>110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44</v>
      </c>
      <c r="D18" s="42"/>
      <c r="E18" s="73" t="s">
        <v>112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39</v>
      </c>
      <c r="D19" s="42"/>
      <c r="E19" s="73">
        <v>38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34</v>
      </c>
      <c r="D20" s="42"/>
      <c r="E20" s="73">
        <v>39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T8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113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114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115</v>
      </c>
      <c r="B5" s="76"/>
      <c r="C5" s="76"/>
      <c r="D5" s="76"/>
      <c r="E5" s="77"/>
      <c r="F5" s="8"/>
      <c r="G5" s="3" t="s">
        <v>12</v>
      </c>
      <c r="H5" s="13">
        <f>D12</f>
        <v>50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70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60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71">
        <v>33</v>
      </c>
      <c r="D11" s="42">
        <f>COUNTIF(C11:C20,"&gt;="&amp;D10)</f>
        <v>5</v>
      </c>
      <c r="E11" s="73">
        <v>48</v>
      </c>
      <c r="F11" s="43">
        <f>COUNTIF(E11:E20,"&gt;="&amp;F10)</f>
        <v>7</v>
      </c>
      <c r="G11" s="44" t="s">
        <v>46</v>
      </c>
      <c r="H11" s="45">
        <v>3</v>
      </c>
      <c r="I11" s="45"/>
      <c r="J11" s="46"/>
      <c r="K11" s="46">
        <v>2</v>
      </c>
      <c r="L11" s="46">
        <v>3</v>
      </c>
      <c r="M11" s="46">
        <v>3</v>
      </c>
      <c r="N11" s="46"/>
      <c r="O11" s="46">
        <v>2</v>
      </c>
      <c r="P11" s="46">
        <v>1</v>
      </c>
      <c r="Q11" s="46"/>
      <c r="R11" s="46"/>
      <c r="S11" s="46">
        <v>2</v>
      </c>
      <c r="T11" s="46">
        <v>3</v>
      </c>
      <c r="U11" s="46"/>
      <c r="V11" s="46"/>
      <c r="W11" s="33"/>
    </row>
    <row r="12" spans="1:23" ht="30" x14ac:dyDescent="0.25">
      <c r="A12" s="16">
        <v>2</v>
      </c>
      <c r="B12" s="40" t="s">
        <v>54</v>
      </c>
      <c r="C12" s="41">
        <v>35</v>
      </c>
      <c r="D12" s="47">
        <f>(D11/10)*100</f>
        <v>50</v>
      </c>
      <c r="E12" s="73">
        <v>48</v>
      </c>
      <c r="F12" s="48">
        <f>(F11/10)*100</f>
        <v>70</v>
      </c>
      <c r="G12" s="44" t="s">
        <v>47</v>
      </c>
      <c r="H12" s="49">
        <v>3</v>
      </c>
      <c r="I12" s="49"/>
      <c r="J12" s="46"/>
      <c r="K12" s="46">
        <v>3</v>
      </c>
      <c r="L12" s="46">
        <v>3</v>
      </c>
      <c r="M12" s="46">
        <v>3</v>
      </c>
      <c r="N12" s="46"/>
      <c r="O12" s="46">
        <v>3</v>
      </c>
      <c r="P12" s="46">
        <v>1</v>
      </c>
      <c r="Q12" s="46"/>
      <c r="R12" s="46"/>
      <c r="S12" s="46">
        <v>3</v>
      </c>
      <c r="T12" s="46">
        <v>3</v>
      </c>
      <c r="U12" s="46"/>
      <c r="V12" s="46"/>
      <c r="W12" s="33"/>
    </row>
    <row r="13" spans="1:23" ht="30" x14ac:dyDescent="0.25">
      <c r="A13" s="16">
        <v>3</v>
      </c>
      <c r="B13" s="40" t="s">
        <v>55</v>
      </c>
      <c r="C13" s="41">
        <v>27</v>
      </c>
      <c r="D13" s="42"/>
      <c r="E13" s="73">
        <v>43</v>
      </c>
      <c r="F13" s="50"/>
      <c r="G13" s="44" t="s">
        <v>48</v>
      </c>
      <c r="H13" s="49">
        <v>3</v>
      </c>
      <c r="I13" s="49"/>
      <c r="J13" s="46"/>
      <c r="K13" s="46">
        <v>3</v>
      </c>
      <c r="L13" s="46">
        <v>1</v>
      </c>
      <c r="M13" s="46">
        <v>1</v>
      </c>
      <c r="N13" s="46"/>
      <c r="O13" s="46">
        <v>3</v>
      </c>
      <c r="P13" s="46">
        <v>2</v>
      </c>
      <c r="Q13" s="46"/>
      <c r="R13" s="46"/>
      <c r="S13" s="46">
        <v>2</v>
      </c>
      <c r="T13" s="46">
        <v>2</v>
      </c>
      <c r="U13" s="46"/>
      <c r="V13" s="46"/>
      <c r="W13" s="33"/>
    </row>
    <row r="14" spans="1:23" ht="63" x14ac:dyDescent="0.25">
      <c r="A14" s="16">
        <v>4</v>
      </c>
      <c r="B14" s="40" t="s">
        <v>56</v>
      </c>
      <c r="C14" s="41">
        <v>21</v>
      </c>
      <c r="D14" s="42"/>
      <c r="E14" s="73">
        <v>37</v>
      </c>
      <c r="F14" s="50"/>
      <c r="G14" s="51" t="s">
        <v>49</v>
      </c>
      <c r="H14" s="52">
        <f>AVERAGE(H11:H13)</f>
        <v>3</v>
      </c>
      <c r="I14" s="52"/>
      <c r="J14" s="52"/>
      <c r="K14" s="52">
        <f t="shared" ref="I14:V14" si="0">AVERAGE(K11:K13)</f>
        <v>2.6666666666666665</v>
      </c>
      <c r="L14" s="52">
        <f t="shared" si="0"/>
        <v>2.3333333333333335</v>
      </c>
      <c r="M14" s="52">
        <f t="shared" si="0"/>
        <v>2.3333333333333335</v>
      </c>
      <c r="N14" s="52"/>
      <c r="O14" s="52">
        <f t="shared" si="0"/>
        <v>2.6666666666666665</v>
      </c>
      <c r="P14" s="52">
        <f t="shared" si="0"/>
        <v>1.3333333333333333</v>
      </c>
      <c r="Q14" s="52"/>
      <c r="R14" s="52"/>
      <c r="S14" s="52">
        <f t="shared" si="0"/>
        <v>2.3333333333333335</v>
      </c>
      <c r="T14" s="52">
        <f t="shared" si="0"/>
        <v>2.6666666666666665</v>
      </c>
      <c r="U14" s="52"/>
      <c r="V14" s="52"/>
      <c r="W14" s="33"/>
    </row>
    <row r="15" spans="1:23" ht="47.25" x14ac:dyDescent="0.25">
      <c r="A15" s="16">
        <v>5</v>
      </c>
      <c r="B15" s="40" t="s">
        <v>57</v>
      </c>
      <c r="C15" s="41">
        <v>28</v>
      </c>
      <c r="D15" s="42"/>
      <c r="E15" s="73"/>
      <c r="F15" s="50"/>
      <c r="G15" s="53" t="s">
        <v>50</v>
      </c>
      <c r="H15" s="54">
        <f>(H7*H14)/100</f>
        <v>1.8</v>
      </c>
      <c r="I15" s="54"/>
      <c r="J15" s="54"/>
      <c r="K15" s="54">
        <f>(H7*K14)/100</f>
        <v>1.6</v>
      </c>
      <c r="L15" s="54">
        <f>(H7*L14)/100</f>
        <v>1.4</v>
      </c>
      <c r="M15" s="54">
        <f>(H7*M14)/100</f>
        <v>1.4</v>
      </c>
      <c r="N15" s="54"/>
      <c r="O15" s="54">
        <f>(H7*O14)/100</f>
        <v>1.6</v>
      </c>
      <c r="P15" s="54">
        <f>(H7*P14)/100</f>
        <v>0.8</v>
      </c>
      <c r="Q15" s="54"/>
      <c r="R15" s="54"/>
      <c r="S15" s="54">
        <f>(H7*S14)/100</f>
        <v>1.4</v>
      </c>
      <c r="T15" s="54">
        <f>(H7*T14)/100</f>
        <v>1.6</v>
      </c>
      <c r="U15" s="54"/>
      <c r="V15" s="54"/>
      <c r="W15" s="33"/>
    </row>
    <row r="16" spans="1:23" ht="30" x14ac:dyDescent="0.25">
      <c r="A16" s="16">
        <v>6</v>
      </c>
      <c r="B16" s="40" t="s">
        <v>58</v>
      </c>
      <c r="C16" s="41">
        <v>15</v>
      </c>
      <c r="D16" s="42"/>
      <c r="E16" s="73">
        <v>16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34</v>
      </c>
      <c r="D17" s="42"/>
      <c r="E17" s="73">
        <v>48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32</v>
      </c>
      <c r="D18" s="42"/>
      <c r="E18" s="73">
        <v>48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22</v>
      </c>
      <c r="D19" s="42"/>
      <c r="E19" s="73">
        <v>28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19</v>
      </c>
      <c r="D20" s="42"/>
      <c r="E20" s="73">
        <v>27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C8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116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117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118</v>
      </c>
      <c r="B5" s="76"/>
      <c r="C5" s="76"/>
      <c r="D5" s="76"/>
      <c r="E5" s="77"/>
      <c r="F5" s="8"/>
      <c r="G5" s="3" t="s">
        <v>12</v>
      </c>
      <c r="H5" s="13">
        <f>D12</f>
        <v>70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80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75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71">
        <v>33</v>
      </c>
      <c r="D11" s="42">
        <f>COUNTIF(C11:C20,"&gt;="&amp;D10)</f>
        <v>7</v>
      </c>
      <c r="E11" s="73">
        <v>47</v>
      </c>
      <c r="F11" s="43">
        <f>COUNTIF(E11:E20,"&gt;="&amp;F10)</f>
        <v>8</v>
      </c>
      <c r="G11" s="44" t="s">
        <v>46</v>
      </c>
      <c r="H11" s="45">
        <v>3</v>
      </c>
      <c r="I11" s="45"/>
      <c r="J11" s="46">
        <v>2</v>
      </c>
      <c r="K11" s="46"/>
      <c r="L11" s="46">
        <v>3</v>
      </c>
      <c r="M11" s="46">
        <v>2</v>
      </c>
      <c r="N11" s="46">
        <v>2</v>
      </c>
      <c r="O11" s="46">
        <v>2</v>
      </c>
      <c r="P11" s="46">
        <v>2</v>
      </c>
      <c r="Q11" s="46">
        <v>2</v>
      </c>
      <c r="R11" s="46">
        <v>3</v>
      </c>
      <c r="S11" s="46"/>
      <c r="T11" s="46">
        <v>2</v>
      </c>
      <c r="U11" s="46">
        <v>2</v>
      </c>
      <c r="V11" s="46"/>
      <c r="W11" s="33"/>
    </row>
    <row r="12" spans="1:23" ht="30" x14ac:dyDescent="0.25">
      <c r="A12" s="16">
        <v>2</v>
      </c>
      <c r="B12" s="40" t="s">
        <v>54</v>
      </c>
      <c r="C12" s="41">
        <v>33</v>
      </c>
      <c r="D12" s="47">
        <f>(D11/10)*100</f>
        <v>70</v>
      </c>
      <c r="E12" s="73">
        <v>40</v>
      </c>
      <c r="F12" s="48">
        <f>(F11/10)*100</f>
        <v>80</v>
      </c>
      <c r="G12" s="44" t="s">
        <v>47</v>
      </c>
      <c r="H12" s="49">
        <v>3</v>
      </c>
      <c r="I12" s="49"/>
      <c r="J12" s="46">
        <v>2</v>
      </c>
      <c r="K12" s="46">
        <v>3</v>
      </c>
      <c r="L12" s="46">
        <v>2</v>
      </c>
      <c r="M12" s="46">
        <v>3</v>
      </c>
      <c r="N12" s="46">
        <v>3</v>
      </c>
      <c r="O12" s="46"/>
      <c r="P12" s="46">
        <v>1</v>
      </c>
      <c r="Q12" s="46"/>
      <c r="R12" s="46">
        <v>2</v>
      </c>
      <c r="S12" s="46"/>
      <c r="T12" s="46">
        <v>2</v>
      </c>
      <c r="U12" s="46">
        <v>3</v>
      </c>
      <c r="V12" s="46"/>
      <c r="W12" s="33"/>
    </row>
    <row r="13" spans="1:23" ht="30" x14ac:dyDescent="0.25">
      <c r="A13" s="16">
        <v>3</v>
      </c>
      <c r="B13" s="40" t="s">
        <v>55</v>
      </c>
      <c r="C13" s="41">
        <v>32</v>
      </c>
      <c r="D13" s="42"/>
      <c r="E13" s="73">
        <v>39</v>
      </c>
      <c r="F13" s="50"/>
      <c r="G13" s="44" t="s">
        <v>48</v>
      </c>
      <c r="H13" s="49">
        <v>3</v>
      </c>
      <c r="I13" s="49"/>
      <c r="J13" s="46"/>
      <c r="K13" s="46">
        <v>2</v>
      </c>
      <c r="L13" s="46">
        <v>2</v>
      </c>
      <c r="M13" s="46">
        <v>3</v>
      </c>
      <c r="N13" s="46"/>
      <c r="O13" s="46">
        <v>3</v>
      </c>
      <c r="P13" s="46">
        <v>2</v>
      </c>
      <c r="Q13" s="46"/>
      <c r="R13" s="46"/>
      <c r="S13" s="46"/>
      <c r="T13" s="46">
        <v>2</v>
      </c>
      <c r="U13" s="46">
        <v>3</v>
      </c>
      <c r="V13" s="46"/>
      <c r="W13" s="33"/>
    </row>
    <row r="14" spans="1:23" ht="63" x14ac:dyDescent="0.25">
      <c r="A14" s="16">
        <v>4</v>
      </c>
      <c r="B14" s="40" t="s">
        <v>56</v>
      </c>
      <c r="C14" s="41">
        <v>23</v>
      </c>
      <c r="D14" s="42"/>
      <c r="E14" s="73">
        <v>37</v>
      </c>
      <c r="F14" s="50"/>
      <c r="G14" s="51" t="s">
        <v>49</v>
      </c>
      <c r="H14" s="52">
        <f>AVERAGE(H11:H13)</f>
        <v>3</v>
      </c>
      <c r="I14" s="52"/>
      <c r="J14" s="52">
        <f t="shared" ref="I14:V14" si="0">AVERAGE(J11:J13)</f>
        <v>2</v>
      </c>
      <c r="K14" s="52">
        <f t="shared" si="0"/>
        <v>2.5</v>
      </c>
      <c r="L14" s="52">
        <f t="shared" si="0"/>
        <v>2.3333333333333335</v>
      </c>
      <c r="M14" s="52">
        <f t="shared" si="0"/>
        <v>2.6666666666666665</v>
      </c>
      <c r="N14" s="52">
        <f t="shared" si="0"/>
        <v>2.5</v>
      </c>
      <c r="O14" s="52">
        <f t="shared" si="0"/>
        <v>2.5</v>
      </c>
      <c r="P14" s="52">
        <f t="shared" si="0"/>
        <v>1.6666666666666667</v>
      </c>
      <c r="Q14" s="52">
        <f t="shared" si="0"/>
        <v>2</v>
      </c>
      <c r="R14" s="52">
        <f t="shared" si="0"/>
        <v>2.5</v>
      </c>
      <c r="S14" s="52"/>
      <c r="T14" s="52">
        <f t="shared" si="0"/>
        <v>2</v>
      </c>
      <c r="U14" s="52">
        <f t="shared" si="0"/>
        <v>2.6666666666666665</v>
      </c>
      <c r="V14" s="52"/>
      <c r="W14" s="33"/>
    </row>
    <row r="15" spans="1:23" ht="47.25" x14ac:dyDescent="0.25">
      <c r="A15" s="16">
        <v>5</v>
      </c>
      <c r="B15" s="40" t="s">
        <v>57</v>
      </c>
      <c r="C15" s="41">
        <v>29</v>
      </c>
      <c r="D15" s="42"/>
      <c r="E15" s="73"/>
      <c r="F15" s="50"/>
      <c r="G15" s="53" t="s">
        <v>50</v>
      </c>
      <c r="H15" s="54">
        <f>(H7*H14)/100</f>
        <v>2.25</v>
      </c>
      <c r="I15" s="54"/>
      <c r="J15" s="54">
        <f>(H7*J14)/100</f>
        <v>1.5</v>
      </c>
      <c r="K15" s="54">
        <f>(H7*K14)/100</f>
        <v>1.875</v>
      </c>
      <c r="L15" s="54">
        <f>(H7*L14)/100</f>
        <v>1.75</v>
      </c>
      <c r="M15" s="54">
        <f>(H7*M14)/100</f>
        <v>2</v>
      </c>
      <c r="N15" s="54">
        <f>(H7*N14)/100</f>
        <v>1.875</v>
      </c>
      <c r="O15" s="54">
        <f>(H7*O14)/100</f>
        <v>1.875</v>
      </c>
      <c r="P15" s="54">
        <f>(H7*P14)/100</f>
        <v>1.25</v>
      </c>
      <c r="Q15" s="54">
        <f>(H7*Q14)/100</f>
        <v>1.5</v>
      </c>
      <c r="R15" s="54">
        <f>(H7*R14)/100</f>
        <v>1.875</v>
      </c>
      <c r="S15" s="54"/>
      <c r="T15" s="54">
        <f>(H7*T14)/100</f>
        <v>1.5</v>
      </c>
      <c r="U15" s="54">
        <f>(H7*U14)/100</f>
        <v>2</v>
      </c>
      <c r="V15" s="54"/>
      <c r="W15" s="33"/>
    </row>
    <row r="16" spans="1:23" ht="30" x14ac:dyDescent="0.25">
      <c r="A16" s="16">
        <v>6</v>
      </c>
      <c r="B16" s="40" t="s">
        <v>58</v>
      </c>
      <c r="C16" s="41">
        <v>16</v>
      </c>
      <c r="D16" s="42"/>
      <c r="E16" s="73">
        <v>10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35</v>
      </c>
      <c r="D17" s="42"/>
      <c r="E17" s="73">
        <v>47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36</v>
      </c>
      <c r="D18" s="42"/>
      <c r="E18" s="73">
        <v>52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28</v>
      </c>
      <c r="D19" s="42"/>
      <c r="E19" s="73">
        <v>41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24</v>
      </c>
      <c r="D20" s="42"/>
      <c r="E20" s="73">
        <v>31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5" zoomScale="80" zoomScaleNormal="80" workbookViewId="0">
      <selection activeCell="H16" sqref="H16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64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51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65</v>
      </c>
      <c r="B5" s="76"/>
      <c r="C5" s="76"/>
      <c r="D5" s="76"/>
      <c r="E5" s="77"/>
      <c r="F5" s="8"/>
      <c r="G5" s="3" t="s">
        <v>12</v>
      </c>
      <c r="H5" s="13">
        <f>D12</f>
        <v>90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50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70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30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24"/>
      <c r="E9" s="30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30">
        <v>40</v>
      </c>
      <c r="D10" s="35">
        <f>(0.55*40)</f>
        <v>22</v>
      </c>
      <c r="E10" s="70">
        <v>60</v>
      </c>
      <c r="F10" s="36">
        <f>0.55*60</f>
        <v>33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41">
        <v>32</v>
      </c>
      <c r="D11" s="42">
        <f>COUNTIF(C11:C20,"&gt;="&amp;D10)</f>
        <v>9</v>
      </c>
      <c r="E11" s="41">
        <v>41</v>
      </c>
      <c r="F11" s="43">
        <f>COUNTIF(E11:E20,"&gt;="&amp;F10)</f>
        <v>5</v>
      </c>
      <c r="G11" s="44" t="s">
        <v>46</v>
      </c>
      <c r="H11" s="45">
        <v>2</v>
      </c>
      <c r="I11" s="45"/>
      <c r="J11" s="46"/>
      <c r="K11" s="46">
        <v>1</v>
      </c>
      <c r="L11" s="46">
        <v>0</v>
      </c>
      <c r="M11" s="46"/>
      <c r="N11" s="46"/>
      <c r="O11" s="46"/>
      <c r="P11" s="46">
        <v>1</v>
      </c>
      <c r="Q11" s="46">
        <v>2</v>
      </c>
      <c r="R11" s="46"/>
      <c r="S11" s="46"/>
      <c r="T11" s="46"/>
      <c r="U11" s="46">
        <v>2</v>
      </c>
      <c r="V11" s="46">
        <v>3</v>
      </c>
      <c r="W11" s="33"/>
    </row>
    <row r="12" spans="1:23" ht="30" x14ac:dyDescent="0.25">
      <c r="A12" s="16">
        <v>2</v>
      </c>
      <c r="B12" s="40" t="s">
        <v>54</v>
      </c>
      <c r="C12" s="41">
        <v>30</v>
      </c>
      <c r="D12" s="47">
        <f>(9/10)*100</f>
        <v>90</v>
      </c>
      <c r="E12" s="41">
        <v>39</v>
      </c>
      <c r="F12" s="48">
        <f>(5/10)*100</f>
        <v>50</v>
      </c>
      <c r="G12" s="44" t="s">
        <v>47</v>
      </c>
      <c r="H12" s="49">
        <v>3</v>
      </c>
      <c r="I12" s="49"/>
      <c r="J12" s="46"/>
      <c r="K12" s="46">
        <v>1</v>
      </c>
      <c r="L12" s="46">
        <v>2</v>
      </c>
      <c r="M12" s="46"/>
      <c r="N12" s="46"/>
      <c r="O12" s="46"/>
      <c r="P12" s="46">
        <v>1</v>
      </c>
      <c r="Q12" s="46">
        <v>1</v>
      </c>
      <c r="R12" s="46"/>
      <c r="S12" s="46"/>
      <c r="T12" s="46"/>
      <c r="U12" s="46">
        <v>3</v>
      </c>
      <c r="V12" s="46">
        <v>1</v>
      </c>
      <c r="W12" s="33"/>
    </row>
    <row r="13" spans="1:23" ht="30" x14ac:dyDescent="0.25">
      <c r="A13" s="16">
        <v>3</v>
      </c>
      <c r="B13" s="40" t="s">
        <v>55</v>
      </c>
      <c r="C13" s="41">
        <v>28</v>
      </c>
      <c r="D13" s="42"/>
      <c r="E13" s="41">
        <v>33</v>
      </c>
      <c r="F13" s="50"/>
      <c r="G13" s="44" t="s">
        <v>48</v>
      </c>
      <c r="H13" s="49">
        <v>1</v>
      </c>
      <c r="I13" s="49"/>
      <c r="J13" s="46"/>
      <c r="K13" s="46">
        <v>3</v>
      </c>
      <c r="L13" s="46">
        <v>0</v>
      </c>
      <c r="M13" s="46"/>
      <c r="N13" s="46"/>
      <c r="O13" s="46"/>
      <c r="P13" s="46">
        <v>2</v>
      </c>
      <c r="Q13" s="46">
        <v>0</v>
      </c>
      <c r="R13" s="46"/>
      <c r="S13" s="46"/>
      <c r="T13" s="46"/>
      <c r="U13" s="46">
        <v>2</v>
      </c>
      <c r="V13" s="46">
        <v>3</v>
      </c>
      <c r="W13" s="33"/>
    </row>
    <row r="14" spans="1:23" ht="63" x14ac:dyDescent="0.25">
      <c r="A14" s="16">
        <v>4</v>
      </c>
      <c r="B14" s="40" t="s">
        <v>56</v>
      </c>
      <c r="C14" s="41">
        <v>23</v>
      </c>
      <c r="D14" s="42"/>
      <c r="E14" s="41">
        <v>27</v>
      </c>
      <c r="F14" s="50"/>
      <c r="G14" s="51" t="s">
        <v>49</v>
      </c>
      <c r="H14" s="52">
        <f>AVERAGE(H11:H13)</f>
        <v>2</v>
      </c>
      <c r="I14" s="52"/>
      <c r="J14" s="52"/>
      <c r="K14" s="52">
        <f t="shared" ref="K14" si="0">AVERAGE(K11:K13)</f>
        <v>1.6666666666666667</v>
      </c>
      <c r="L14" s="52">
        <f t="shared" ref="L14" si="1">AVERAGE(L11:L13)</f>
        <v>0.66666666666666663</v>
      </c>
      <c r="M14" s="52"/>
      <c r="N14" s="52"/>
      <c r="O14" s="52"/>
      <c r="P14" s="52">
        <f t="shared" ref="P14:Q14" si="2">AVERAGE(P11:P13)</f>
        <v>1.3333333333333333</v>
      </c>
      <c r="Q14" s="52">
        <f t="shared" si="2"/>
        <v>1</v>
      </c>
      <c r="R14" s="52"/>
      <c r="S14" s="52"/>
      <c r="T14" s="52"/>
      <c r="U14" s="52">
        <f t="shared" ref="U14" si="3">AVERAGE(U11:U13)</f>
        <v>2.3333333333333335</v>
      </c>
      <c r="V14" s="52">
        <f t="shared" ref="V14" si="4">AVERAGE(V11:V13)</f>
        <v>2.3333333333333335</v>
      </c>
      <c r="W14" s="33"/>
    </row>
    <row r="15" spans="1:23" ht="47.25" x14ac:dyDescent="0.25">
      <c r="A15" s="16">
        <v>5</v>
      </c>
      <c r="B15" s="40" t="s">
        <v>57</v>
      </c>
      <c r="C15" s="41">
        <v>25</v>
      </c>
      <c r="D15" s="42"/>
      <c r="E15" s="41">
        <v>32</v>
      </c>
      <c r="F15" s="50"/>
      <c r="G15" s="53" t="s">
        <v>50</v>
      </c>
      <c r="H15" s="54">
        <f>(H7*H14)/100</f>
        <v>1.4</v>
      </c>
      <c r="I15" s="54"/>
      <c r="J15" s="54"/>
      <c r="K15" s="54">
        <f>(H7*K14)/100</f>
        <v>1.1666666666666667</v>
      </c>
      <c r="L15" s="54">
        <f>(H7*L14)/100</f>
        <v>0.46666666666666662</v>
      </c>
      <c r="M15" s="54"/>
      <c r="N15" s="54"/>
      <c r="O15" s="54"/>
      <c r="P15" s="54">
        <f>(H7*P14)/100</f>
        <v>0.93333333333333324</v>
      </c>
      <c r="Q15" s="54">
        <f>(H7*Q14)/100</f>
        <v>0.7</v>
      </c>
      <c r="R15" s="54"/>
      <c r="S15" s="54"/>
      <c r="T15" s="54"/>
      <c r="U15" s="54">
        <f>(H7*U14)/100</f>
        <v>1.6333333333333335</v>
      </c>
      <c r="V15" s="54">
        <f>(H7*V14)/100</f>
        <v>1.6333333333333335</v>
      </c>
      <c r="W15" s="33"/>
    </row>
    <row r="16" spans="1:23" ht="30" x14ac:dyDescent="0.25">
      <c r="A16" s="16">
        <v>6</v>
      </c>
      <c r="B16" s="40" t="s">
        <v>58</v>
      </c>
      <c r="C16" s="41">
        <v>30</v>
      </c>
      <c r="D16" s="42"/>
      <c r="E16" s="41">
        <v>41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33</v>
      </c>
      <c r="D17" s="42"/>
      <c r="E17" s="41">
        <v>37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26</v>
      </c>
      <c r="D18" s="42"/>
      <c r="E18" s="41">
        <v>30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20</v>
      </c>
      <c r="D19" s="42"/>
      <c r="E19" s="41">
        <v>30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25</v>
      </c>
      <c r="D20" s="42"/>
      <c r="E20" s="41">
        <v>26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2" workbookViewId="0">
      <selection activeCell="A5" sqref="A5:E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119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120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121</v>
      </c>
      <c r="B5" s="76"/>
      <c r="C5" s="76"/>
      <c r="D5" s="76"/>
      <c r="E5" s="77"/>
      <c r="F5" s="8"/>
      <c r="G5" s="3" t="s">
        <v>12</v>
      </c>
      <c r="H5" s="13">
        <f>D12</f>
        <v>70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50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60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71">
        <v>36</v>
      </c>
      <c r="D11" s="42">
        <f>COUNTIF(C11:C20,"&gt;="&amp;D10)</f>
        <v>7</v>
      </c>
      <c r="E11" s="73">
        <v>31</v>
      </c>
      <c r="F11" s="43">
        <f>COUNTIF(E11:E20,"&gt;="&amp;F10)</f>
        <v>5</v>
      </c>
      <c r="G11" s="44" t="s">
        <v>46</v>
      </c>
      <c r="H11" s="45">
        <v>3</v>
      </c>
      <c r="I11" s="45"/>
      <c r="J11" s="46"/>
      <c r="K11" s="46">
        <v>3</v>
      </c>
      <c r="L11" s="46"/>
      <c r="M11" s="46">
        <v>3</v>
      </c>
      <c r="N11" s="46">
        <v>2</v>
      </c>
      <c r="O11" s="46"/>
      <c r="P11" s="46"/>
      <c r="Q11" s="46"/>
      <c r="R11" s="46">
        <v>2</v>
      </c>
      <c r="S11" s="46">
        <v>1</v>
      </c>
      <c r="T11" s="46">
        <v>2</v>
      </c>
      <c r="U11" s="46">
        <v>3</v>
      </c>
      <c r="V11" s="46"/>
      <c r="W11" s="33"/>
    </row>
    <row r="12" spans="1:23" ht="30" x14ac:dyDescent="0.25">
      <c r="A12" s="16">
        <v>2</v>
      </c>
      <c r="B12" s="40" t="s">
        <v>54</v>
      </c>
      <c r="C12" s="41">
        <v>31</v>
      </c>
      <c r="D12" s="47">
        <f>(D11/10)*100</f>
        <v>70</v>
      </c>
      <c r="E12" s="73">
        <v>35</v>
      </c>
      <c r="F12" s="48">
        <f>(F11/10)*100</f>
        <v>50</v>
      </c>
      <c r="G12" s="44" t="s">
        <v>47</v>
      </c>
      <c r="H12" s="49">
        <v>2</v>
      </c>
      <c r="I12" s="49"/>
      <c r="J12" s="46"/>
      <c r="K12" s="46">
        <v>2</v>
      </c>
      <c r="L12" s="46"/>
      <c r="M12" s="46">
        <v>3</v>
      </c>
      <c r="N12" s="46">
        <v>2</v>
      </c>
      <c r="O12" s="46"/>
      <c r="P12" s="46"/>
      <c r="Q12" s="46"/>
      <c r="R12" s="46">
        <v>3</v>
      </c>
      <c r="S12" s="46">
        <v>2</v>
      </c>
      <c r="T12" s="46">
        <v>1</v>
      </c>
      <c r="U12" s="46">
        <v>3</v>
      </c>
      <c r="V12" s="46"/>
      <c r="W12" s="33"/>
    </row>
    <row r="13" spans="1:23" ht="30" x14ac:dyDescent="0.25">
      <c r="A13" s="16">
        <v>3</v>
      </c>
      <c r="B13" s="40" t="s">
        <v>55</v>
      </c>
      <c r="C13" s="41">
        <v>30</v>
      </c>
      <c r="D13" s="42"/>
      <c r="E13" s="73">
        <v>27</v>
      </c>
      <c r="F13" s="50"/>
      <c r="G13" s="44" t="s">
        <v>48</v>
      </c>
      <c r="H13" s="49">
        <v>1</v>
      </c>
      <c r="I13" s="49"/>
      <c r="J13" s="46"/>
      <c r="K13" s="46">
        <v>3</v>
      </c>
      <c r="L13" s="46"/>
      <c r="M13" s="46">
        <v>1</v>
      </c>
      <c r="N13" s="46">
        <v>1</v>
      </c>
      <c r="O13" s="46"/>
      <c r="P13" s="46"/>
      <c r="Q13" s="46"/>
      <c r="R13" s="46">
        <v>3</v>
      </c>
      <c r="S13" s="46">
        <v>3</v>
      </c>
      <c r="T13" s="46">
        <v>1</v>
      </c>
      <c r="U13" s="46">
        <v>1</v>
      </c>
      <c r="V13" s="46"/>
      <c r="W13" s="33"/>
    </row>
    <row r="14" spans="1:23" ht="63" x14ac:dyDescent="0.25">
      <c r="A14" s="16">
        <v>4</v>
      </c>
      <c r="B14" s="40" t="s">
        <v>56</v>
      </c>
      <c r="C14" s="41">
        <v>28</v>
      </c>
      <c r="D14" s="42"/>
      <c r="E14" s="73">
        <v>36</v>
      </c>
      <c r="F14" s="50"/>
      <c r="G14" s="51" t="s">
        <v>49</v>
      </c>
      <c r="H14" s="52">
        <f>AVERAGE(H11:H13)</f>
        <v>2</v>
      </c>
      <c r="I14" s="52"/>
      <c r="J14" s="52"/>
      <c r="K14" s="52">
        <f t="shared" ref="I14:V14" si="0">AVERAGE(K11:K13)</f>
        <v>2.6666666666666665</v>
      </c>
      <c r="L14" s="52"/>
      <c r="M14" s="52">
        <f t="shared" si="0"/>
        <v>2.3333333333333335</v>
      </c>
      <c r="N14" s="52">
        <f t="shared" si="0"/>
        <v>1.6666666666666667</v>
      </c>
      <c r="O14" s="52"/>
      <c r="P14" s="52"/>
      <c r="Q14" s="52"/>
      <c r="R14" s="52">
        <f t="shared" si="0"/>
        <v>2.6666666666666665</v>
      </c>
      <c r="S14" s="52">
        <f t="shared" si="0"/>
        <v>2</v>
      </c>
      <c r="T14" s="52">
        <f t="shared" si="0"/>
        <v>1.3333333333333333</v>
      </c>
      <c r="U14" s="52">
        <f t="shared" si="0"/>
        <v>2.3333333333333335</v>
      </c>
      <c r="V14" s="52"/>
      <c r="W14" s="33"/>
    </row>
    <row r="15" spans="1:23" ht="47.25" x14ac:dyDescent="0.25">
      <c r="A15" s="16">
        <v>5</v>
      </c>
      <c r="B15" s="40" t="s">
        <v>57</v>
      </c>
      <c r="C15" s="41">
        <v>32</v>
      </c>
      <c r="D15" s="42"/>
      <c r="E15" s="73"/>
      <c r="F15" s="50"/>
      <c r="G15" s="53" t="s">
        <v>50</v>
      </c>
      <c r="H15" s="54">
        <f>(H7*H14)/100</f>
        <v>1.2</v>
      </c>
      <c r="I15" s="54"/>
      <c r="J15" s="54"/>
      <c r="K15" s="54">
        <f>(H7*K14)/100</f>
        <v>1.6</v>
      </c>
      <c r="L15" s="54"/>
      <c r="M15" s="54">
        <f>(H7*M14)/100</f>
        <v>1.4</v>
      </c>
      <c r="N15" s="54">
        <f>(H7*N14)/100</f>
        <v>1</v>
      </c>
      <c r="O15" s="54"/>
      <c r="P15" s="54"/>
      <c r="Q15" s="54"/>
      <c r="R15" s="54">
        <f>(H7*R14)/100</f>
        <v>1.6</v>
      </c>
      <c r="S15" s="54">
        <f>(H7*S14)/100</f>
        <v>1.2</v>
      </c>
      <c r="T15" s="54">
        <f>(H7*T14)/100</f>
        <v>0.8</v>
      </c>
      <c r="U15" s="54">
        <f>(H7*U14)/100</f>
        <v>1.4</v>
      </c>
      <c r="V15" s="54"/>
      <c r="W15" s="33"/>
    </row>
    <row r="16" spans="1:23" ht="30" x14ac:dyDescent="0.25">
      <c r="A16" s="16">
        <v>6</v>
      </c>
      <c r="B16" s="40" t="s">
        <v>58</v>
      </c>
      <c r="C16" s="41">
        <v>7</v>
      </c>
      <c r="D16" s="42"/>
      <c r="E16" s="73">
        <v>3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34</v>
      </c>
      <c r="D17" s="42"/>
      <c r="E17" s="73">
        <v>34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32</v>
      </c>
      <c r="D18" s="42"/>
      <c r="E18" s="73">
        <v>45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19</v>
      </c>
      <c r="D19" s="42"/>
      <c r="E19" s="73">
        <v>17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24</v>
      </c>
      <c r="D20" s="42"/>
      <c r="E20" s="73">
        <v>22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C7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122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123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124</v>
      </c>
      <c r="B5" s="76"/>
      <c r="C5" s="76"/>
      <c r="D5" s="76"/>
      <c r="E5" s="77"/>
      <c r="F5" s="8"/>
      <c r="G5" s="3" t="s">
        <v>12</v>
      </c>
      <c r="H5" s="13">
        <f>D12</f>
        <v>50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60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55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125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71">
        <v>33</v>
      </c>
      <c r="D11" s="42">
        <f>COUNTIF(C11:C20,"&gt;="&amp;D10)</f>
        <v>5</v>
      </c>
      <c r="E11" s="73">
        <v>48</v>
      </c>
      <c r="F11" s="43">
        <f>COUNTIF(E11:E20,"&gt;="&amp;F10)</f>
        <v>6</v>
      </c>
      <c r="G11" s="44" t="s">
        <v>46</v>
      </c>
      <c r="H11" s="45">
        <v>3</v>
      </c>
      <c r="I11" s="45"/>
      <c r="J11" s="46">
        <v>2</v>
      </c>
      <c r="K11" s="46"/>
      <c r="L11" s="46">
        <v>2</v>
      </c>
      <c r="M11" s="46">
        <v>3</v>
      </c>
      <c r="N11" s="46"/>
      <c r="O11" s="46">
        <v>2</v>
      </c>
      <c r="P11" s="46"/>
      <c r="Q11" s="46">
        <v>3</v>
      </c>
      <c r="R11" s="46"/>
      <c r="S11" s="46">
        <v>3</v>
      </c>
      <c r="T11" s="46"/>
      <c r="U11" s="46">
        <v>2</v>
      </c>
      <c r="V11" s="46">
        <v>2</v>
      </c>
      <c r="W11" s="33"/>
    </row>
    <row r="12" spans="1:23" ht="30" x14ac:dyDescent="0.25">
      <c r="A12" s="16">
        <v>2</v>
      </c>
      <c r="B12" s="40" t="s">
        <v>54</v>
      </c>
      <c r="C12" s="41">
        <v>33</v>
      </c>
      <c r="D12" s="47">
        <f>(D11/10)*100</f>
        <v>50</v>
      </c>
      <c r="E12" s="73">
        <v>52</v>
      </c>
      <c r="F12" s="48">
        <f>(F11/10)*100</f>
        <v>60</v>
      </c>
      <c r="G12" s="44" t="s">
        <v>47</v>
      </c>
      <c r="H12" s="49">
        <v>3</v>
      </c>
      <c r="I12" s="49"/>
      <c r="J12" s="46">
        <v>3</v>
      </c>
      <c r="K12" s="46"/>
      <c r="L12" s="46">
        <v>1</v>
      </c>
      <c r="M12" s="46">
        <v>3</v>
      </c>
      <c r="N12" s="46"/>
      <c r="O12" s="46">
        <v>2</v>
      </c>
      <c r="P12" s="46"/>
      <c r="Q12" s="46">
        <v>3</v>
      </c>
      <c r="R12" s="46"/>
      <c r="S12" s="46">
        <v>1</v>
      </c>
      <c r="T12" s="46"/>
      <c r="U12" s="46">
        <v>3</v>
      </c>
      <c r="V12" s="46">
        <v>3</v>
      </c>
      <c r="W12" s="33"/>
    </row>
    <row r="13" spans="1:23" ht="30" x14ac:dyDescent="0.25">
      <c r="A13" s="16">
        <v>3</v>
      </c>
      <c r="B13" s="40" t="s">
        <v>55</v>
      </c>
      <c r="C13" s="41">
        <v>29</v>
      </c>
      <c r="D13" s="42"/>
      <c r="E13" s="73">
        <v>31</v>
      </c>
      <c r="F13" s="50"/>
      <c r="G13" s="44" t="s">
        <v>48</v>
      </c>
      <c r="H13" s="49">
        <v>3</v>
      </c>
      <c r="I13" s="49"/>
      <c r="J13" s="46">
        <v>1</v>
      </c>
      <c r="K13" s="46"/>
      <c r="L13" s="46">
        <v>3</v>
      </c>
      <c r="M13" s="46">
        <v>3</v>
      </c>
      <c r="N13" s="46"/>
      <c r="O13" s="46">
        <v>1</v>
      </c>
      <c r="P13" s="46"/>
      <c r="Q13" s="46">
        <v>3</v>
      </c>
      <c r="R13" s="46"/>
      <c r="S13" s="46">
        <v>3</v>
      </c>
      <c r="T13" s="46"/>
      <c r="U13" s="46">
        <v>3</v>
      </c>
      <c r="V13" s="46">
        <v>1</v>
      </c>
      <c r="W13" s="33"/>
    </row>
    <row r="14" spans="1:23" ht="63" x14ac:dyDescent="0.25">
      <c r="A14" s="16">
        <v>4</v>
      </c>
      <c r="B14" s="40" t="s">
        <v>56</v>
      </c>
      <c r="C14" s="41">
        <v>15</v>
      </c>
      <c r="D14" s="42"/>
      <c r="E14" s="73">
        <v>24</v>
      </c>
      <c r="F14" s="50"/>
      <c r="G14" s="51" t="s">
        <v>49</v>
      </c>
      <c r="H14" s="52">
        <f>AVERAGE(H11:H13)</f>
        <v>3</v>
      </c>
      <c r="I14" s="52"/>
      <c r="J14" s="52">
        <f t="shared" ref="I14:V14" si="0">AVERAGE(J11:J13)</f>
        <v>2</v>
      </c>
      <c r="K14" s="52"/>
      <c r="L14" s="52">
        <f t="shared" si="0"/>
        <v>2</v>
      </c>
      <c r="M14" s="52">
        <f t="shared" si="0"/>
        <v>3</v>
      </c>
      <c r="N14" s="52"/>
      <c r="O14" s="52">
        <f t="shared" si="0"/>
        <v>1.6666666666666667</v>
      </c>
      <c r="P14" s="52"/>
      <c r="Q14" s="52">
        <f t="shared" si="0"/>
        <v>3</v>
      </c>
      <c r="R14" s="52"/>
      <c r="S14" s="52">
        <f t="shared" si="0"/>
        <v>2.3333333333333335</v>
      </c>
      <c r="T14" s="52"/>
      <c r="U14" s="52">
        <f t="shared" si="0"/>
        <v>2.6666666666666665</v>
      </c>
      <c r="V14" s="52">
        <f t="shared" si="0"/>
        <v>2</v>
      </c>
      <c r="W14" s="33"/>
    </row>
    <row r="15" spans="1:23" ht="47.25" x14ac:dyDescent="0.25">
      <c r="A15" s="16">
        <v>5</v>
      </c>
      <c r="B15" s="40" t="s">
        <v>57</v>
      </c>
      <c r="C15" s="41">
        <v>27</v>
      </c>
      <c r="D15" s="42"/>
      <c r="E15" s="73"/>
      <c r="F15" s="50"/>
      <c r="G15" s="53" t="s">
        <v>50</v>
      </c>
      <c r="H15" s="54">
        <f>(H7*H14)/100</f>
        <v>1.65</v>
      </c>
      <c r="I15" s="54"/>
      <c r="J15" s="54">
        <f>(H7*J14)/100</f>
        <v>1.1000000000000001</v>
      </c>
      <c r="K15" s="54"/>
      <c r="L15" s="54">
        <f>(H7*L14)/100</f>
        <v>1.1000000000000001</v>
      </c>
      <c r="M15" s="54">
        <f>(H7*M14)/100</f>
        <v>1.65</v>
      </c>
      <c r="N15" s="54"/>
      <c r="O15" s="54">
        <f>(H7*O14)/100</f>
        <v>0.91666666666666674</v>
      </c>
      <c r="P15" s="54"/>
      <c r="Q15" s="54">
        <f>(H7*Q14)/100</f>
        <v>1.65</v>
      </c>
      <c r="R15" s="54"/>
      <c r="S15" s="54">
        <f>(H7*S14)/100</f>
        <v>1.2833333333333334</v>
      </c>
      <c r="T15" s="54"/>
      <c r="U15" s="54">
        <f>(H7*U14)/100</f>
        <v>1.4666666666666666</v>
      </c>
      <c r="V15" s="54">
        <f>(H7*V14)/100</f>
        <v>1.1000000000000001</v>
      </c>
      <c r="W15" s="33"/>
    </row>
    <row r="16" spans="1:23" ht="30" x14ac:dyDescent="0.25">
      <c r="A16" s="16">
        <v>6</v>
      </c>
      <c r="B16" s="40" t="s">
        <v>58</v>
      </c>
      <c r="C16" s="41">
        <v>12</v>
      </c>
      <c r="D16" s="42"/>
      <c r="E16" s="73">
        <v>1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31</v>
      </c>
      <c r="D17" s="42"/>
      <c r="E17" s="73">
        <v>44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31</v>
      </c>
      <c r="D18" s="42"/>
      <c r="E18" s="73">
        <v>36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21</v>
      </c>
      <c r="D19" s="42"/>
      <c r="E19" s="73">
        <v>10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16</v>
      </c>
      <c r="D20" s="42"/>
      <c r="E20" s="73">
        <v>29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3" workbookViewId="0">
      <selection activeCell="A3" sqref="A3:E3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127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128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126</v>
      </c>
      <c r="B5" s="76"/>
      <c r="C5" s="76"/>
      <c r="D5" s="76"/>
      <c r="E5" s="77"/>
      <c r="F5" s="8"/>
      <c r="G5" s="3" t="s">
        <v>12</v>
      </c>
      <c r="H5" s="13">
        <f>D12</f>
        <v>80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100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90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30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129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71">
        <v>46</v>
      </c>
      <c r="D11" s="42">
        <f>COUNTIF(C11:C20,"&gt;="&amp;D10)</f>
        <v>8</v>
      </c>
      <c r="E11" s="73">
        <v>45</v>
      </c>
      <c r="F11" s="43">
        <f>COUNTIF(E11:E20,"&gt;="&amp;F10)</f>
        <v>10</v>
      </c>
      <c r="G11" s="44" t="s">
        <v>46</v>
      </c>
      <c r="H11" s="45">
        <v>2</v>
      </c>
      <c r="I11" s="45"/>
      <c r="J11" s="46">
        <v>2</v>
      </c>
      <c r="K11" s="46"/>
      <c r="L11" s="46">
        <v>2</v>
      </c>
      <c r="M11" s="46">
        <v>3</v>
      </c>
      <c r="N11" s="46"/>
      <c r="O11" s="46">
        <v>2</v>
      </c>
      <c r="P11" s="46">
        <v>1</v>
      </c>
      <c r="Q11" s="46">
        <v>2</v>
      </c>
      <c r="R11" s="46"/>
      <c r="S11" s="46"/>
      <c r="T11" s="46"/>
      <c r="U11" s="46">
        <v>3</v>
      </c>
      <c r="V11" s="46">
        <v>2</v>
      </c>
      <c r="W11" s="33"/>
    </row>
    <row r="12" spans="1:23" ht="30" x14ac:dyDescent="0.25">
      <c r="A12" s="16">
        <v>2</v>
      </c>
      <c r="B12" s="40" t="s">
        <v>54</v>
      </c>
      <c r="C12" s="41">
        <v>47</v>
      </c>
      <c r="D12" s="47">
        <f>(D11/10)*100</f>
        <v>80</v>
      </c>
      <c r="E12" s="73">
        <v>42</v>
      </c>
      <c r="F12" s="48">
        <f>(F11/10)*100</f>
        <v>100</v>
      </c>
      <c r="G12" s="44" t="s">
        <v>47</v>
      </c>
      <c r="H12" s="49">
        <v>2</v>
      </c>
      <c r="I12" s="49"/>
      <c r="J12" s="46">
        <v>1</v>
      </c>
      <c r="K12" s="46"/>
      <c r="L12" s="46">
        <v>3</v>
      </c>
      <c r="M12" s="46">
        <v>3</v>
      </c>
      <c r="N12" s="46"/>
      <c r="O12" s="46">
        <v>2</v>
      </c>
      <c r="P12" s="46">
        <v>3</v>
      </c>
      <c r="Q12" s="46">
        <v>2</v>
      </c>
      <c r="R12" s="46"/>
      <c r="S12" s="46"/>
      <c r="T12" s="46"/>
      <c r="U12" s="46">
        <v>1</v>
      </c>
      <c r="V12" s="46">
        <v>2</v>
      </c>
      <c r="W12" s="33"/>
    </row>
    <row r="13" spans="1:23" ht="30" x14ac:dyDescent="0.25">
      <c r="A13" s="16">
        <v>3</v>
      </c>
      <c r="B13" s="40" t="s">
        <v>55</v>
      </c>
      <c r="C13" s="41">
        <v>37</v>
      </c>
      <c r="D13" s="42"/>
      <c r="E13" s="73">
        <v>42</v>
      </c>
      <c r="F13" s="50"/>
      <c r="G13" s="44" t="s">
        <v>48</v>
      </c>
      <c r="H13" s="49">
        <v>3</v>
      </c>
      <c r="I13" s="49"/>
      <c r="J13" s="46">
        <v>1</v>
      </c>
      <c r="K13" s="46"/>
      <c r="L13" s="46">
        <v>1</v>
      </c>
      <c r="M13" s="46">
        <v>2</v>
      </c>
      <c r="N13" s="46"/>
      <c r="O13" s="46">
        <v>2</v>
      </c>
      <c r="P13" s="46">
        <v>2</v>
      </c>
      <c r="Q13" s="46">
        <v>2</v>
      </c>
      <c r="R13" s="46"/>
      <c r="S13" s="46"/>
      <c r="T13" s="46"/>
      <c r="U13" s="46">
        <v>2</v>
      </c>
      <c r="V13" s="46">
        <v>1</v>
      </c>
      <c r="W13" s="33"/>
    </row>
    <row r="14" spans="1:23" ht="63" x14ac:dyDescent="0.25">
      <c r="A14" s="16">
        <v>4</v>
      </c>
      <c r="B14" s="40" t="s">
        <v>56</v>
      </c>
      <c r="C14" s="41">
        <v>32</v>
      </c>
      <c r="D14" s="42"/>
      <c r="E14" s="73">
        <v>37</v>
      </c>
      <c r="F14" s="50"/>
      <c r="G14" s="51" t="s">
        <v>49</v>
      </c>
      <c r="H14" s="52">
        <f>AVERAGE(H11:H13)</f>
        <v>2.3333333333333335</v>
      </c>
      <c r="I14" s="52"/>
      <c r="J14" s="52">
        <f t="shared" ref="I14:V14" si="0">AVERAGE(J11:J13)</f>
        <v>1.3333333333333333</v>
      </c>
      <c r="K14" s="52"/>
      <c r="L14" s="52">
        <f t="shared" si="0"/>
        <v>2</v>
      </c>
      <c r="M14" s="52">
        <f t="shared" si="0"/>
        <v>2.6666666666666665</v>
      </c>
      <c r="N14" s="52"/>
      <c r="O14" s="52">
        <f t="shared" si="0"/>
        <v>2</v>
      </c>
      <c r="P14" s="52">
        <f t="shared" si="0"/>
        <v>2</v>
      </c>
      <c r="Q14" s="52">
        <f t="shared" si="0"/>
        <v>2</v>
      </c>
      <c r="R14" s="52"/>
      <c r="S14" s="52"/>
      <c r="T14" s="52"/>
      <c r="U14" s="52">
        <f t="shared" si="0"/>
        <v>2</v>
      </c>
      <c r="V14" s="52">
        <f t="shared" si="0"/>
        <v>1.6666666666666667</v>
      </c>
      <c r="W14" s="33"/>
    </row>
    <row r="15" spans="1:23" ht="47.25" x14ac:dyDescent="0.25">
      <c r="A15" s="16">
        <v>5</v>
      </c>
      <c r="B15" s="40" t="s">
        <v>57</v>
      </c>
      <c r="C15" s="41">
        <v>27</v>
      </c>
      <c r="D15" s="42"/>
      <c r="E15" s="73">
        <v>37</v>
      </c>
      <c r="F15" s="50"/>
      <c r="G15" s="53" t="s">
        <v>50</v>
      </c>
      <c r="H15" s="54">
        <f>(H7*H14)/100</f>
        <v>2.1</v>
      </c>
      <c r="I15" s="54"/>
      <c r="J15" s="54">
        <f>(H7*J14)/100</f>
        <v>1.2</v>
      </c>
      <c r="K15" s="54"/>
      <c r="L15" s="54">
        <f>(H7*L14)/100</f>
        <v>1.8</v>
      </c>
      <c r="M15" s="54">
        <f>(H7*M14)/100</f>
        <v>2.4</v>
      </c>
      <c r="N15" s="54"/>
      <c r="O15" s="54">
        <f>(H7*O14)/100</f>
        <v>1.8</v>
      </c>
      <c r="P15" s="54">
        <f>(H7*P14)/100</f>
        <v>1.8</v>
      </c>
      <c r="Q15" s="54">
        <f>(H7*Q14)/100</f>
        <v>1.8</v>
      </c>
      <c r="R15" s="54"/>
      <c r="S15" s="54"/>
      <c r="T15" s="54"/>
      <c r="U15" s="54">
        <f>(H7*U14)/100</f>
        <v>1.8</v>
      </c>
      <c r="V15" s="54">
        <f>(H7*V14)/100</f>
        <v>1.5</v>
      </c>
      <c r="W15" s="33"/>
    </row>
    <row r="16" spans="1:23" ht="30" x14ac:dyDescent="0.25">
      <c r="A16" s="16">
        <v>6</v>
      </c>
      <c r="B16" s="40" t="s">
        <v>58</v>
      </c>
      <c r="C16" s="41">
        <v>26</v>
      </c>
      <c r="D16" s="42"/>
      <c r="E16" s="73">
        <v>32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44</v>
      </c>
      <c r="D17" s="42"/>
      <c r="E17" s="73">
        <v>39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38</v>
      </c>
      <c r="D18" s="42"/>
      <c r="E18" s="73">
        <v>42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28</v>
      </c>
      <c r="D19" s="42"/>
      <c r="E19" s="73">
        <v>37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30</v>
      </c>
      <c r="D20" s="42"/>
      <c r="E20" s="73">
        <v>39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4" zoomScale="80" zoomScaleNormal="80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130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131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132</v>
      </c>
      <c r="B5" s="76"/>
      <c r="C5" s="76"/>
      <c r="D5" s="76"/>
      <c r="E5" s="77"/>
      <c r="F5" s="8"/>
      <c r="G5" s="3" t="s">
        <v>12</v>
      </c>
      <c r="H5" s="13">
        <f>D12</f>
        <v>100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100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100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30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129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25</v>
      </c>
      <c r="D10" s="36">
        <f>0.55*C10</f>
        <v>13.750000000000002</v>
      </c>
      <c r="E10" s="71">
        <v>25</v>
      </c>
      <c r="F10" s="36">
        <f>0.55*E10</f>
        <v>13.750000000000002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71">
        <v>20</v>
      </c>
      <c r="D11" s="42">
        <f>COUNTIF(C11:C20,"&gt;="&amp;D10)</f>
        <v>10</v>
      </c>
      <c r="E11" s="73">
        <v>23</v>
      </c>
      <c r="F11" s="43">
        <f>COUNTIF(E11:E20,"&gt;="&amp;F10)</f>
        <v>10</v>
      </c>
      <c r="G11" s="44" t="s">
        <v>46</v>
      </c>
      <c r="H11" s="45">
        <v>1</v>
      </c>
      <c r="I11" s="45"/>
      <c r="J11" s="46"/>
      <c r="K11" s="46">
        <v>2</v>
      </c>
      <c r="L11" s="46">
        <v>3</v>
      </c>
      <c r="M11" s="46">
        <v>3</v>
      </c>
      <c r="N11" s="46"/>
      <c r="O11" s="46">
        <v>1</v>
      </c>
      <c r="P11" s="46">
        <v>2</v>
      </c>
      <c r="Q11" s="46"/>
      <c r="R11" s="46">
        <v>3</v>
      </c>
      <c r="S11" s="46"/>
      <c r="T11" s="46">
        <v>2</v>
      </c>
      <c r="U11" s="46"/>
      <c r="V11" s="46">
        <v>1</v>
      </c>
      <c r="W11" s="33"/>
    </row>
    <row r="12" spans="1:23" ht="30" x14ac:dyDescent="0.25">
      <c r="A12" s="16">
        <v>2</v>
      </c>
      <c r="B12" s="40" t="s">
        <v>54</v>
      </c>
      <c r="C12" s="41">
        <v>23</v>
      </c>
      <c r="D12" s="47">
        <f>(D11/10)*100</f>
        <v>100</v>
      </c>
      <c r="E12" s="73">
        <v>24</v>
      </c>
      <c r="F12" s="48">
        <f>(F11/10)*100</f>
        <v>100</v>
      </c>
      <c r="G12" s="44" t="s">
        <v>47</v>
      </c>
      <c r="H12" s="49">
        <v>2</v>
      </c>
      <c r="I12" s="49"/>
      <c r="J12" s="46"/>
      <c r="K12" s="46">
        <v>3</v>
      </c>
      <c r="L12" s="46">
        <v>2</v>
      </c>
      <c r="M12" s="46">
        <v>3</v>
      </c>
      <c r="N12" s="46"/>
      <c r="O12" s="46">
        <v>1</v>
      </c>
      <c r="P12" s="46">
        <v>3</v>
      </c>
      <c r="Q12" s="46"/>
      <c r="R12" s="46">
        <v>1</v>
      </c>
      <c r="S12" s="46"/>
      <c r="T12" s="46">
        <v>1</v>
      </c>
      <c r="U12" s="46"/>
      <c r="V12" s="46">
        <v>3</v>
      </c>
      <c r="W12" s="33"/>
    </row>
    <row r="13" spans="1:23" ht="30" x14ac:dyDescent="0.25">
      <c r="A13" s="16">
        <v>3</v>
      </c>
      <c r="B13" s="40" t="s">
        <v>55</v>
      </c>
      <c r="C13" s="41">
        <v>19</v>
      </c>
      <c r="D13" s="42"/>
      <c r="E13" s="73">
        <v>20</v>
      </c>
      <c r="F13" s="50"/>
      <c r="G13" s="44" t="s">
        <v>48</v>
      </c>
      <c r="H13" s="49">
        <v>2</v>
      </c>
      <c r="I13" s="49"/>
      <c r="J13" s="46"/>
      <c r="K13" s="46">
        <v>2</v>
      </c>
      <c r="L13" s="46">
        <v>3</v>
      </c>
      <c r="M13" s="46">
        <v>3</v>
      </c>
      <c r="N13" s="46"/>
      <c r="O13" s="46">
        <v>2</v>
      </c>
      <c r="P13" s="46">
        <v>3</v>
      </c>
      <c r="Q13" s="46"/>
      <c r="R13" s="46">
        <v>3</v>
      </c>
      <c r="S13" s="46"/>
      <c r="T13" s="46">
        <v>3</v>
      </c>
      <c r="U13" s="46"/>
      <c r="V13" s="46">
        <v>1</v>
      </c>
      <c r="W13" s="33"/>
    </row>
    <row r="14" spans="1:23" ht="63" x14ac:dyDescent="0.25">
      <c r="A14" s="16">
        <v>4</v>
      </c>
      <c r="B14" s="40" t="s">
        <v>56</v>
      </c>
      <c r="C14" s="41">
        <v>17</v>
      </c>
      <c r="D14" s="42"/>
      <c r="E14" s="73">
        <v>17</v>
      </c>
      <c r="F14" s="50"/>
      <c r="G14" s="51" t="s">
        <v>49</v>
      </c>
      <c r="H14" s="52">
        <f>AVERAGE(H11:H13)</f>
        <v>1.6666666666666667</v>
      </c>
      <c r="I14" s="52"/>
      <c r="J14" s="52"/>
      <c r="K14" s="52">
        <f t="shared" ref="I14:V14" si="0">AVERAGE(K11:K13)</f>
        <v>2.3333333333333335</v>
      </c>
      <c r="L14" s="52">
        <f t="shared" si="0"/>
        <v>2.6666666666666665</v>
      </c>
      <c r="M14" s="52">
        <f t="shared" si="0"/>
        <v>3</v>
      </c>
      <c r="N14" s="52"/>
      <c r="O14" s="52">
        <f t="shared" si="0"/>
        <v>1.3333333333333333</v>
      </c>
      <c r="P14" s="52">
        <f t="shared" si="0"/>
        <v>2.6666666666666665</v>
      </c>
      <c r="Q14" s="52"/>
      <c r="R14" s="52">
        <f t="shared" si="0"/>
        <v>2.3333333333333335</v>
      </c>
      <c r="S14" s="52"/>
      <c r="T14" s="52">
        <f t="shared" si="0"/>
        <v>2</v>
      </c>
      <c r="U14" s="52"/>
      <c r="V14" s="52">
        <f t="shared" si="0"/>
        <v>1.6666666666666667</v>
      </c>
      <c r="W14" s="33"/>
    </row>
    <row r="15" spans="1:23" ht="47.25" x14ac:dyDescent="0.25">
      <c r="A15" s="16">
        <v>5</v>
      </c>
      <c r="B15" s="40" t="s">
        <v>57</v>
      </c>
      <c r="C15" s="41">
        <v>16</v>
      </c>
      <c r="D15" s="42"/>
      <c r="E15" s="73">
        <v>17</v>
      </c>
      <c r="F15" s="50"/>
      <c r="G15" s="53" t="s">
        <v>50</v>
      </c>
      <c r="H15" s="54">
        <f>(H7*H14)/100</f>
        <v>1.666666666666667</v>
      </c>
      <c r="I15" s="54"/>
      <c r="J15" s="54"/>
      <c r="K15" s="54">
        <f>(H7*K14)/100</f>
        <v>2.3333333333333335</v>
      </c>
      <c r="L15" s="54">
        <f>(H7*L14)/100</f>
        <v>2.6666666666666661</v>
      </c>
      <c r="M15" s="54">
        <f>(H7*M14)/100</f>
        <v>3</v>
      </c>
      <c r="N15" s="54"/>
      <c r="O15" s="54">
        <f>(H7*O14)/100</f>
        <v>1.333333333333333</v>
      </c>
      <c r="P15" s="54">
        <f>(H7*P14)/100</f>
        <v>2.6666666666666661</v>
      </c>
      <c r="Q15" s="54"/>
      <c r="R15" s="54">
        <f>(H7*R14)/100</f>
        <v>2.3333333333333335</v>
      </c>
      <c r="S15" s="54"/>
      <c r="T15" s="54">
        <f>(H7*T14)/100</f>
        <v>2</v>
      </c>
      <c r="U15" s="54"/>
      <c r="V15" s="54">
        <f>(H7*V14)/100</f>
        <v>1.666666666666667</v>
      </c>
      <c r="W15" s="33"/>
    </row>
    <row r="16" spans="1:23" ht="30" x14ac:dyDescent="0.25">
      <c r="A16" s="16">
        <v>6</v>
      </c>
      <c r="B16" s="40" t="s">
        <v>58</v>
      </c>
      <c r="C16" s="41">
        <v>24</v>
      </c>
      <c r="D16" s="42"/>
      <c r="E16" s="73">
        <v>24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23</v>
      </c>
      <c r="D17" s="42"/>
      <c r="E17" s="73">
        <v>24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18</v>
      </c>
      <c r="D18" s="42"/>
      <c r="E18" s="73">
        <v>18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18</v>
      </c>
      <c r="D19" s="42"/>
      <c r="E19" s="73">
        <v>18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16</v>
      </c>
      <c r="D20" s="42"/>
      <c r="E20" s="73">
        <v>17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6" zoomScale="70" zoomScaleNormal="70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3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133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134</v>
      </c>
      <c r="B5" s="76"/>
      <c r="C5" s="76"/>
      <c r="D5" s="76"/>
      <c r="E5" s="77"/>
      <c r="F5" s="8"/>
      <c r="G5" s="3" t="s">
        <v>12</v>
      </c>
      <c r="H5" s="13">
        <f>D12</f>
        <v>90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90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90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30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129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71">
        <v>47</v>
      </c>
      <c r="D11" s="42">
        <f>COUNTIF(C11:C20,"&gt;="&amp;D10)</f>
        <v>9</v>
      </c>
      <c r="E11" s="73">
        <v>46</v>
      </c>
      <c r="F11" s="43">
        <f>COUNTIF(E11:E20,"&gt;="&amp;F10)</f>
        <v>9</v>
      </c>
      <c r="G11" s="44" t="s">
        <v>46</v>
      </c>
      <c r="H11" s="45">
        <v>1</v>
      </c>
      <c r="I11" s="45"/>
      <c r="J11" s="46">
        <v>2</v>
      </c>
      <c r="K11" s="46"/>
      <c r="L11" s="46">
        <v>2</v>
      </c>
      <c r="M11" s="46"/>
      <c r="N11" s="46"/>
      <c r="O11" s="46">
        <v>2</v>
      </c>
      <c r="P11" s="46">
        <v>2</v>
      </c>
      <c r="Q11" s="46">
        <v>2</v>
      </c>
      <c r="R11" s="46">
        <v>1</v>
      </c>
      <c r="S11" s="46">
        <v>1</v>
      </c>
      <c r="T11" s="46"/>
      <c r="U11" s="46">
        <v>2</v>
      </c>
      <c r="V11" s="46">
        <v>3</v>
      </c>
      <c r="W11" s="33"/>
    </row>
    <row r="12" spans="1:23" ht="30" x14ac:dyDescent="0.25">
      <c r="A12" s="16">
        <v>2</v>
      </c>
      <c r="B12" s="40" t="s">
        <v>54</v>
      </c>
      <c r="C12" s="41">
        <v>46</v>
      </c>
      <c r="D12" s="47">
        <f>(D11/10)*100</f>
        <v>90</v>
      </c>
      <c r="E12" s="73">
        <v>42</v>
      </c>
      <c r="F12" s="48">
        <f>(F11/10)*100</f>
        <v>90</v>
      </c>
      <c r="G12" s="44" t="s">
        <v>47</v>
      </c>
      <c r="H12" s="49">
        <v>2</v>
      </c>
      <c r="I12" s="49"/>
      <c r="J12" s="46">
        <v>3</v>
      </c>
      <c r="K12" s="46"/>
      <c r="L12" s="46">
        <v>2</v>
      </c>
      <c r="M12" s="46"/>
      <c r="N12" s="46"/>
      <c r="O12" s="46">
        <v>1</v>
      </c>
      <c r="P12" s="46">
        <v>1</v>
      </c>
      <c r="Q12" s="46"/>
      <c r="R12" s="46">
        <v>3</v>
      </c>
      <c r="S12" s="46">
        <v>3</v>
      </c>
      <c r="T12" s="46"/>
      <c r="U12" s="46">
        <v>3</v>
      </c>
      <c r="V12" s="46">
        <v>1</v>
      </c>
      <c r="W12" s="33"/>
    </row>
    <row r="13" spans="1:23" ht="30" x14ac:dyDescent="0.25">
      <c r="A13" s="16">
        <v>3</v>
      </c>
      <c r="B13" s="40" t="s">
        <v>55</v>
      </c>
      <c r="C13" s="41">
        <v>48</v>
      </c>
      <c r="D13" s="42"/>
      <c r="E13" s="73">
        <v>45</v>
      </c>
      <c r="F13" s="50"/>
      <c r="G13" s="44" t="s">
        <v>48</v>
      </c>
      <c r="H13" s="49">
        <v>1</v>
      </c>
      <c r="I13" s="49"/>
      <c r="J13" s="46">
        <v>3</v>
      </c>
      <c r="K13" s="46"/>
      <c r="L13" s="46">
        <v>1</v>
      </c>
      <c r="M13" s="46"/>
      <c r="N13" s="46"/>
      <c r="O13" s="46">
        <v>3</v>
      </c>
      <c r="P13" s="46"/>
      <c r="Q13" s="46">
        <v>1</v>
      </c>
      <c r="R13" s="46">
        <v>3</v>
      </c>
      <c r="S13" s="46">
        <v>3</v>
      </c>
      <c r="T13" s="46"/>
      <c r="U13" s="46">
        <v>2</v>
      </c>
      <c r="V13" s="46">
        <v>3</v>
      </c>
      <c r="W13" s="33"/>
    </row>
    <row r="14" spans="1:23" ht="63" x14ac:dyDescent="0.25">
      <c r="A14" s="16">
        <v>4</v>
      </c>
      <c r="B14" s="40" t="s">
        <v>56</v>
      </c>
      <c r="C14" s="41">
        <v>30</v>
      </c>
      <c r="D14" s="42"/>
      <c r="E14" s="73">
        <v>31</v>
      </c>
      <c r="F14" s="50"/>
      <c r="G14" s="51" t="s">
        <v>49</v>
      </c>
      <c r="H14" s="52">
        <f>AVERAGE(H11:H13)</f>
        <v>1.3333333333333333</v>
      </c>
      <c r="I14" s="52"/>
      <c r="J14" s="52">
        <f t="shared" ref="I14:V14" si="0">AVERAGE(J11:J13)</f>
        <v>2.6666666666666665</v>
      </c>
      <c r="K14" s="52"/>
      <c r="L14" s="52">
        <f t="shared" si="0"/>
        <v>1.6666666666666667</v>
      </c>
      <c r="M14" s="52"/>
      <c r="N14" s="52"/>
      <c r="O14" s="52">
        <f t="shared" si="0"/>
        <v>2</v>
      </c>
      <c r="P14" s="52">
        <f t="shared" si="0"/>
        <v>1.5</v>
      </c>
      <c r="Q14" s="52">
        <f t="shared" si="0"/>
        <v>1.5</v>
      </c>
      <c r="R14" s="52">
        <f t="shared" si="0"/>
        <v>2.3333333333333335</v>
      </c>
      <c r="S14" s="52">
        <f t="shared" si="0"/>
        <v>2.3333333333333335</v>
      </c>
      <c r="T14" s="52"/>
      <c r="U14" s="52">
        <f t="shared" si="0"/>
        <v>2.3333333333333335</v>
      </c>
      <c r="V14" s="52">
        <f t="shared" si="0"/>
        <v>2.3333333333333335</v>
      </c>
      <c r="W14" s="33"/>
    </row>
    <row r="15" spans="1:23" ht="47.25" x14ac:dyDescent="0.25">
      <c r="A15" s="16">
        <v>5</v>
      </c>
      <c r="B15" s="40" t="s">
        <v>57</v>
      </c>
      <c r="C15" s="41">
        <v>27</v>
      </c>
      <c r="D15" s="42"/>
      <c r="E15" s="73">
        <v>26</v>
      </c>
      <c r="F15" s="50"/>
      <c r="G15" s="53" t="s">
        <v>50</v>
      </c>
      <c r="H15" s="54">
        <f>(H7*H14)/100</f>
        <v>1.2</v>
      </c>
      <c r="I15" s="54"/>
      <c r="J15" s="54">
        <f>(H7*J14)/100</f>
        <v>2.4</v>
      </c>
      <c r="K15" s="54"/>
      <c r="L15" s="54">
        <f>(H7*L14)/100</f>
        <v>1.5</v>
      </c>
      <c r="M15" s="54"/>
      <c r="N15" s="54"/>
      <c r="O15" s="54">
        <f>(H7*O14)/100</f>
        <v>1.8</v>
      </c>
      <c r="P15" s="54">
        <f>(H7*P14)/100</f>
        <v>1.35</v>
      </c>
      <c r="Q15" s="54">
        <f>(H7*Q14)/100</f>
        <v>1.35</v>
      </c>
      <c r="R15" s="54">
        <f>(H7*R14)/100</f>
        <v>2.1</v>
      </c>
      <c r="S15" s="54">
        <f>(H7*S14)/100</f>
        <v>2.1</v>
      </c>
      <c r="T15" s="54"/>
      <c r="U15" s="54">
        <f>(H7*U14)/100</f>
        <v>2.1</v>
      </c>
      <c r="V15" s="54">
        <f>(H7*V14)/100</f>
        <v>2.1</v>
      </c>
      <c r="W15" s="33"/>
    </row>
    <row r="16" spans="1:23" ht="30" x14ac:dyDescent="0.25">
      <c r="A16" s="16">
        <v>6</v>
      </c>
      <c r="B16" s="40" t="s">
        <v>58</v>
      </c>
      <c r="C16" s="41">
        <v>46</v>
      </c>
      <c r="D16" s="42"/>
      <c r="E16" s="73">
        <v>44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42</v>
      </c>
      <c r="D17" s="42"/>
      <c r="E17" s="73">
        <v>40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35</v>
      </c>
      <c r="D18" s="42"/>
      <c r="E18" s="73">
        <v>34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38</v>
      </c>
      <c r="D19" s="42"/>
      <c r="E19" s="73">
        <v>40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34</v>
      </c>
      <c r="D20" s="42"/>
      <c r="E20" s="73">
        <v>35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6" zoomScale="70" zoomScaleNormal="70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135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136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137</v>
      </c>
      <c r="B5" s="76"/>
      <c r="C5" s="76"/>
      <c r="D5" s="76"/>
      <c r="E5" s="77"/>
      <c r="F5" s="8"/>
      <c r="G5" s="3" t="s">
        <v>12</v>
      </c>
      <c r="H5" s="13">
        <f>D12</f>
        <v>100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90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95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30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129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71">
        <v>46</v>
      </c>
      <c r="D11" s="42">
        <f>COUNTIF(C11:C20,"&gt;="&amp;D10)</f>
        <v>10</v>
      </c>
      <c r="E11" s="73">
        <v>45</v>
      </c>
      <c r="F11" s="43">
        <f>COUNTIF(E11:E20,"&gt;="&amp;F10)</f>
        <v>9</v>
      </c>
      <c r="G11" s="44" t="s">
        <v>46</v>
      </c>
      <c r="H11" s="45">
        <v>3</v>
      </c>
      <c r="I11" s="45"/>
      <c r="J11" s="46">
        <v>3</v>
      </c>
      <c r="K11" s="46"/>
      <c r="L11" s="46">
        <v>2</v>
      </c>
      <c r="M11" s="46"/>
      <c r="N11" s="46">
        <v>3</v>
      </c>
      <c r="O11" s="46">
        <v>3</v>
      </c>
      <c r="P11" s="46"/>
      <c r="Q11" s="46">
        <v>2</v>
      </c>
      <c r="R11" s="46">
        <v>3</v>
      </c>
      <c r="S11" s="46"/>
      <c r="T11" s="46">
        <v>2</v>
      </c>
      <c r="U11" s="46"/>
      <c r="V11" s="46"/>
      <c r="W11" s="33"/>
    </row>
    <row r="12" spans="1:23" ht="30" x14ac:dyDescent="0.25">
      <c r="A12" s="16">
        <v>2</v>
      </c>
      <c r="B12" s="40" t="s">
        <v>54</v>
      </c>
      <c r="C12" s="41">
        <v>42</v>
      </c>
      <c r="D12" s="47">
        <f>(D11/10)*100</f>
        <v>100</v>
      </c>
      <c r="E12" s="73">
        <v>44</v>
      </c>
      <c r="F12" s="48">
        <f>(F11/10)*100</f>
        <v>90</v>
      </c>
      <c r="G12" s="44" t="s">
        <v>47</v>
      </c>
      <c r="H12" s="49">
        <v>2</v>
      </c>
      <c r="I12" s="49"/>
      <c r="J12" s="46">
        <v>3</v>
      </c>
      <c r="K12" s="46"/>
      <c r="L12" s="46">
        <v>3</v>
      </c>
      <c r="M12" s="46"/>
      <c r="N12" s="46">
        <v>3</v>
      </c>
      <c r="O12" s="46">
        <v>2</v>
      </c>
      <c r="P12" s="46"/>
      <c r="Q12" s="46">
        <v>2</v>
      </c>
      <c r="R12" s="46">
        <v>3</v>
      </c>
      <c r="S12" s="46"/>
      <c r="T12" s="46"/>
      <c r="U12" s="46">
        <v>2</v>
      </c>
      <c r="V12" s="46"/>
      <c r="W12" s="33"/>
    </row>
    <row r="13" spans="1:23" ht="30" x14ac:dyDescent="0.25">
      <c r="A13" s="16">
        <v>3</v>
      </c>
      <c r="B13" s="40" t="s">
        <v>55</v>
      </c>
      <c r="C13" s="41">
        <v>47</v>
      </c>
      <c r="D13" s="42"/>
      <c r="E13" s="73">
        <v>46</v>
      </c>
      <c r="F13" s="50"/>
      <c r="G13" s="44" t="s">
        <v>48</v>
      </c>
      <c r="H13" s="49">
        <v>3</v>
      </c>
      <c r="I13" s="49"/>
      <c r="J13" s="46">
        <v>2</v>
      </c>
      <c r="K13" s="46"/>
      <c r="L13" s="46">
        <v>2</v>
      </c>
      <c r="M13" s="46"/>
      <c r="N13" s="46">
        <v>2</v>
      </c>
      <c r="O13" s="46">
        <v>2</v>
      </c>
      <c r="P13" s="46"/>
      <c r="Q13" s="46">
        <v>3</v>
      </c>
      <c r="R13" s="46">
        <v>3</v>
      </c>
      <c r="S13" s="46"/>
      <c r="T13" s="46">
        <v>2</v>
      </c>
      <c r="U13" s="46">
        <v>2</v>
      </c>
      <c r="V13" s="46"/>
      <c r="W13" s="33"/>
    </row>
    <row r="14" spans="1:23" ht="63" x14ac:dyDescent="0.25">
      <c r="A14" s="16">
        <v>4</v>
      </c>
      <c r="B14" s="40" t="s">
        <v>56</v>
      </c>
      <c r="C14" s="41">
        <v>28</v>
      </c>
      <c r="D14" s="42"/>
      <c r="E14" s="73">
        <v>30</v>
      </c>
      <c r="F14" s="50"/>
      <c r="G14" s="51" t="s">
        <v>49</v>
      </c>
      <c r="H14" s="52">
        <f>AVERAGE(H11:H13)</f>
        <v>2.6666666666666665</v>
      </c>
      <c r="I14" s="52"/>
      <c r="J14" s="52">
        <f t="shared" ref="I14:V14" si="0">AVERAGE(J11:J13)</f>
        <v>2.6666666666666665</v>
      </c>
      <c r="K14" s="52"/>
      <c r="L14" s="52">
        <f t="shared" si="0"/>
        <v>2.3333333333333335</v>
      </c>
      <c r="M14" s="52"/>
      <c r="N14" s="52">
        <f t="shared" si="0"/>
        <v>2.6666666666666665</v>
      </c>
      <c r="O14" s="52">
        <f t="shared" si="0"/>
        <v>2.3333333333333335</v>
      </c>
      <c r="P14" s="52"/>
      <c r="Q14" s="52">
        <f t="shared" si="0"/>
        <v>2.3333333333333335</v>
      </c>
      <c r="R14" s="52">
        <f t="shared" si="0"/>
        <v>3</v>
      </c>
      <c r="S14" s="52"/>
      <c r="T14" s="52">
        <f t="shared" si="0"/>
        <v>2</v>
      </c>
      <c r="U14" s="52">
        <f t="shared" si="0"/>
        <v>2</v>
      </c>
      <c r="V14" s="52"/>
      <c r="W14" s="33"/>
    </row>
    <row r="15" spans="1:23" ht="47.25" x14ac:dyDescent="0.25">
      <c r="A15" s="16">
        <v>5</v>
      </c>
      <c r="B15" s="40" t="s">
        <v>57</v>
      </c>
      <c r="C15" s="41">
        <v>28</v>
      </c>
      <c r="D15" s="42"/>
      <c r="E15" s="73">
        <v>26</v>
      </c>
      <c r="F15" s="50"/>
      <c r="G15" s="53" t="s">
        <v>50</v>
      </c>
      <c r="H15" s="54">
        <f>(H7*H14)/100</f>
        <v>2.5333333333333332</v>
      </c>
      <c r="I15" s="54"/>
      <c r="J15" s="54">
        <f>(H7*J14)/100</f>
        <v>2.5333333333333332</v>
      </c>
      <c r="K15" s="54"/>
      <c r="L15" s="54">
        <f>(H7*L14)/100</f>
        <v>2.2166666666666668</v>
      </c>
      <c r="M15" s="54"/>
      <c r="N15" s="54">
        <f>(H7*N14)/100</f>
        <v>2.5333333333333332</v>
      </c>
      <c r="O15" s="54">
        <f>(H7*O14)/100</f>
        <v>2.2166666666666668</v>
      </c>
      <c r="P15" s="54"/>
      <c r="Q15" s="54">
        <f>(H7*Q14)/100</f>
        <v>2.2166666666666668</v>
      </c>
      <c r="R15" s="54">
        <f>(H7*R14)/100</f>
        <v>2.85</v>
      </c>
      <c r="S15" s="54"/>
      <c r="T15" s="54">
        <f>(H7*T14)/100</f>
        <v>1.9</v>
      </c>
      <c r="U15" s="54">
        <f>(H7*U14)/100</f>
        <v>1.9</v>
      </c>
      <c r="V15" s="54"/>
      <c r="W15" s="33"/>
    </row>
    <row r="16" spans="1:23" ht="30" x14ac:dyDescent="0.25">
      <c r="A16" s="16">
        <v>6</v>
      </c>
      <c r="B16" s="40" t="s">
        <v>58</v>
      </c>
      <c r="C16" s="41">
        <v>42</v>
      </c>
      <c r="D16" s="42"/>
      <c r="E16" s="73">
        <v>42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41</v>
      </c>
      <c r="D17" s="42"/>
      <c r="E17" s="73">
        <v>44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32</v>
      </c>
      <c r="D18" s="42"/>
      <c r="E18" s="73">
        <v>34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37</v>
      </c>
      <c r="D19" s="42"/>
      <c r="E19" s="73">
        <v>40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38</v>
      </c>
      <c r="D20" s="42"/>
      <c r="E20" s="73">
        <v>40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topLeftCell="A6" zoomScale="70" zoomScaleNormal="70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138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139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140</v>
      </c>
      <c r="B5" s="76"/>
      <c r="C5" s="76"/>
      <c r="D5" s="76"/>
      <c r="E5" s="77"/>
      <c r="F5" s="8"/>
      <c r="G5" s="3" t="s">
        <v>12</v>
      </c>
      <c r="H5" s="13">
        <f>D12</f>
        <v>90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90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90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30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129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71">
        <v>41</v>
      </c>
      <c r="D11" s="42">
        <f>COUNTIF(C11:C20,"&gt;="&amp;D10)</f>
        <v>9</v>
      </c>
      <c r="E11" s="73">
        <v>41</v>
      </c>
      <c r="F11" s="43">
        <f>COUNTIF(E11:E20,"&gt;="&amp;F10)</f>
        <v>9</v>
      </c>
      <c r="G11" s="44" t="s">
        <v>46</v>
      </c>
      <c r="H11" s="45">
        <v>2</v>
      </c>
      <c r="I11" s="45"/>
      <c r="J11" s="46"/>
      <c r="K11" s="46">
        <v>2</v>
      </c>
      <c r="L11" s="46">
        <v>2</v>
      </c>
      <c r="M11" s="46">
        <v>2</v>
      </c>
      <c r="N11" s="46"/>
      <c r="O11" s="46">
        <v>2</v>
      </c>
      <c r="P11" s="46"/>
      <c r="Q11" s="46">
        <v>2</v>
      </c>
      <c r="R11" s="46"/>
      <c r="S11" s="46">
        <v>1</v>
      </c>
      <c r="T11" s="46"/>
      <c r="U11" s="46">
        <v>1</v>
      </c>
      <c r="V11" s="46">
        <v>1</v>
      </c>
      <c r="W11" s="33"/>
    </row>
    <row r="12" spans="1:23" ht="30" x14ac:dyDescent="0.25">
      <c r="A12" s="16">
        <v>2</v>
      </c>
      <c r="B12" s="40" t="s">
        <v>54</v>
      </c>
      <c r="C12" s="41">
        <v>42</v>
      </c>
      <c r="D12" s="47">
        <f>(D11/10)*100</f>
        <v>90</v>
      </c>
      <c r="E12" s="73">
        <v>43</v>
      </c>
      <c r="F12" s="48">
        <f>(F11/10)*100</f>
        <v>90</v>
      </c>
      <c r="G12" s="44" t="s">
        <v>47</v>
      </c>
      <c r="H12" s="49">
        <v>2</v>
      </c>
      <c r="I12" s="49"/>
      <c r="J12" s="46"/>
      <c r="K12" s="46">
        <v>2</v>
      </c>
      <c r="L12" s="46">
        <v>1</v>
      </c>
      <c r="M12" s="46">
        <v>2</v>
      </c>
      <c r="N12" s="46"/>
      <c r="O12" s="46">
        <v>2</v>
      </c>
      <c r="P12" s="46"/>
      <c r="Q12" s="46">
        <v>1</v>
      </c>
      <c r="R12" s="46"/>
      <c r="S12" s="46">
        <v>2</v>
      </c>
      <c r="T12" s="46"/>
      <c r="U12" s="46">
        <v>2</v>
      </c>
      <c r="V12" s="46">
        <v>2</v>
      </c>
      <c r="W12" s="33"/>
    </row>
    <row r="13" spans="1:23" ht="30" x14ac:dyDescent="0.25">
      <c r="A13" s="16">
        <v>3</v>
      </c>
      <c r="B13" s="40" t="s">
        <v>55</v>
      </c>
      <c r="C13" s="41">
        <v>41</v>
      </c>
      <c r="D13" s="42"/>
      <c r="E13" s="73">
        <v>41</v>
      </c>
      <c r="F13" s="50"/>
      <c r="G13" s="44" t="s">
        <v>48</v>
      </c>
      <c r="H13" s="49">
        <v>2</v>
      </c>
      <c r="I13" s="49"/>
      <c r="J13" s="46"/>
      <c r="K13" s="46">
        <v>1</v>
      </c>
      <c r="L13" s="46">
        <v>1</v>
      </c>
      <c r="M13" s="46">
        <v>2</v>
      </c>
      <c r="N13" s="46"/>
      <c r="O13" s="46">
        <v>2</v>
      </c>
      <c r="P13" s="46"/>
      <c r="Q13" s="46">
        <v>2</v>
      </c>
      <c r="R13" s="46"/>
      <c r="S13" s="46">
        <v>2</v>
      </c>
      <c r="T13" s="46"/>
      <c r="U13" s="46">
        <v>2</v>
      </c>
      <c r="V13" s="46">
        <v>1</v>
      </c>
      <c r="W13" s="33"/>
    </row>
    <row r="14" spans="1:23" ht="63" x14ac:dyDescent="0.25">
      <c r="A14" s="16">
        <v>4</v>
      </c>
      <c r="B14" s="40" t="s">
        <v>56</v>
      </c>
      <c r="C14" s="41">
        <v>26</v>
      </c>
      <c r="D14" s="42"/>
      <c r="E14" s="73">
        <v>26</v>
      </c>
      <c r="F14" s="50"/>
      <c r="G14" s="51" t="s">
        <v>49</v>
      </c>
      <c r="H14" s="52">
        <f>AVERAGE(H11:H13)</f>
        <v>2</v>
      </c>
      <c r="I14" s="52"/>
      <c r="J14" s="52"/>
      <c r="K14" s="52">
        <f t="shared" ref="I14:V14" si="0">AVERAGE(K11:K13)</f>
        <v>1.6666666666666667</v>
      </c>
      <c r="L14" s="52">
        <f t="shared" si="0"/>
        <v>1.3333333333333333</v>
      </c>
      <c r="M14" s="52">
        <f t="shared" si="0"/>
        <v>2</v>
      </c>
      <c r="N14" s="52"/>
      <c r="O14" s="52">
        <f t="shared" si="0"/>
        <v>2</v>
      </c>
      <c r="P14" s="52"/>
      <c r="Q14" s="52">
        <f t="shared" si="0"/>
        <v>1.6666666666666667</v>
      </c>
      <c r="R14" s="52"/>
      <c r="S14" s="52">
        <f t="shared" si="0"/>
        <v>1.6666666666666667</v>
      </c>
      <c r="T14" s="52"/>
      <c r="U14" s="52">
        <f t="shared" si="0"/>
        <v>1.6666666666666667</v>
      </c>
      <c r="V14" s="52">
        <f t="shared" si="0"/>
        <v>1.3333333333333333</v>
      </c>
      <c r="W14" s="33"/>
    </row>
    <row r="15" spans="1:23" ht="47.25" x14ac:dyDescent="0.25">
      <c r="A15" s="16">
        <v>5</v>
      </c>
      <c r="B15" s="40" t="s">
        <v>57</v>
      </c>
      <c r="C15" s="41">
        <v>39</v>
      </c>
      <c r="D15" s="42"/>
      <c r="E15" s="73">
        <v>39</v>
      </c>
      <c r="F15" s="50"/>
      <c r="G15" s="53" t="s">
        <v>50</v>
      </c>
      <c r="H15" s="54">
        <f>(H7*H14)/100</f>
        <v>1.8</v>
      </c>
      <c r="I15" s="54"/>
      <c r="J15" s="54"/>
      <c r="K15" s="54">
        <f>(H7*K14)/100</f>
        <v>1.5</v>
      </c>
      <c r="L15" s="54">
        <f>(H7*L14)/100</f>
        <v>1.2</v>
      </c>
      <c r="M15" s="54">
        <f>(H7*M14)/100</f>
        <v>1.8</v>
      </c>
      <c r="N15" s="54"/>
      <c r="O15" s="54">
        <f>(H7*O14)/100</f>
        <v>1.8</v>
      </c>
      <c r="P15" s="54"/>
      <c r="Q15" s="54">
        <f>(H7*Q14)/100</f>
        <v>1.5</v>
      </c>
      <c r="R15" s="54"/>
      <c r="S15" s="54">
        <f>(H7*S14)/100</f>
        <v>1.5</v>
      </c>
      <c r="T15" s="54"/>
      <c r="U15" s="54">
        <f>(H7*U14)/100</f>
        <v>1.5</v>
      </c>
      <c r="V15" s="54">
        <f>(H7*V14)/100</f>
        <v>1.2</v>
      </c>
      <c r="W15" s="33"/>
    </row>
    <row r="16" spans="1:23" ht="30" x14ac:dyDescent="0.25">
      <c r="A16" s="16">
        <v>6</v>
      </c>
      <c r="B16" s="40" t="s">
        <v>58</v>
      </c>
      <c r="C16" s="41">
        <v>39</v>
      </c>
      <c r="D16" s="42"/>
      <c r="E16" s="73">
        <v>39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34</v>
      </c>
      <c r="D17" s="42"/>
      <c r="E17" s="73">
        <v>34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34</v>
      </c>
      <c r="D18" s="42"/>
      <c r="E18" s="73">
        <v>34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34</v>
      </c>
      <c r="D19" s="42"/>
      <c r="E19" s="73">
        <v>34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34</v>
      </c>
      <c r="D20" s="42"/>
      <c r="E20" s="73">
        <v>34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4" zoomScale="70" zoomScaleNormal="70" workbookViewId="0">
      <selection activeCell="H15" sqref="H15:V15"/>
    </sheetView>
  </sheetViews>
  <sheetFormatPr defaultRowHeight="15" x14ac:dyDescent="0.25"/>
  <cols>
    <col min="9" max="9" width="12.42578125" customWidth="1"/>
  </cols>
  <sheetData>
    <row r="1" spans="1:23" ht="15" customHeight="1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customHeight="1" x14ac:dyDescent="0.25">
      <c r="A3" s="79" t="s">
        <v>66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customHeight="1" x14ac:dyDescent="0.25">
      <c r="A4" s="79" t="s">
        <v>51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customHeight="1" x14ac:dyDescent="0.25">
      <c r="A5" s="75" t="s">
        <v>67</v>
      </c>
      <c r="B5" s="76"/>
      <c r="C5" s="76"/>
      <c r="D5" s="76"/>
      <c r="E5" s="77"/>
      <c r="F5" s="8"/>
      <c r="G5" s="3" t="s">
        <v>12</v>
      </c>
      <c r="H5" s="13">
        <f>D12</f>
        <v>100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100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100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30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24"/>
      <c r="E9" s="30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30">
        <v>50</v>
      </c>
      <c r="D10" s="35">
        <f>(0.55*50)</f>
        <v>27.500000000000004</v>
      </c>
      <c r="E10" s="30">
        <v>50</v>
      </c>
      <c r="F10" s="36">
        <f>0.55*50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41">
        <v>39</v>
      </c>
      <c r="D11" s="42">
        <f>COUNTIF(C11:C20,"&gt;="&amp;D10)</f>
        <v>10</v>
      </c>
      <c r="E11" s="41">
        <v>47</v>
      </c>
      <c r="F11" s="43">
        <f>COUNTIF(E11:E20,"&gt;="&amp;F10)</f>
        <v>10</v>
      </c>
      <c r="G11" s="44" t="s">
        <v>46</v>
      </c>
      <c r="H11" s="45">
        <v>2</v>
      </c>
      <c r="I11" s="45"/>
      <c r="J11" s="46">
        <v>3</v>
      </c>
      <c r="K11" s="46"/>
      <c r="L11" s="46"/>
      <c r="M11" s="46">
        <v>2</v>
      </c>
      <c r="N11" s="46">
        <v>2</v>
      </c>
      <c r="O11" s="46"/>
      <c r="P11" s="46">
        <v>3</v>
      </c>
      <c r="Q11" s="46"/>
      <c r="R11" s="46"/>
      <c r="S11" s="46">
        <v>2</v>
      </c>
      <c r="T11" s="46">
        <v>3</v>
      </c>
      <c r="U11" s="46">
        <v>2</v>
      </c>
      <c r="V11" s="46"/>
      <c r="W11" s="33"/>
    </row>
    <row r="12" spans="1:23" ht="30" x14ac:dyDescent="0.25">
      <c r="A12" s="16">
        <v>2</v>
      </c>
      <c r="B12" s="40" t="s">
        <v>54</v>
      </c>
      <c r="C12" s="41">
        <v>40</v>
      </c>
      <c r="D12" s="47">
        <f>(10/10)*100</f>
        <v>100</v>
      </c>
      <c r="E12" s="41">
        <v>47</v>
      </c>
      <c r="F12" s="48">
        <f>(10/10)*100</f>
        <v>100</v>
      </c>
      <c r="G12" s="44" t="s">
        <v>47</v>
      </c>
      <c r="H12" s="49">
        <v>3</v>
      </c>
      <c r="I12" s="49"/>
      <c r="J12" s="46">
        <v>2</v>
      </c>
      <c r="K12" s="46"/>
      <c r="L12" s="46"/>
      <c r="M12" s="46">
        <v>3</v>
      </c>
      <c r="N12" s="46">
        <v>2</v>
      </c>
      <c r="O12" s="46"/>
      <c r="P12" s="46">
        <v>3</v>
      </c>
      <c r="Q12" s="46"/>
      <c r="R12" s="46"/>
      <c r="S12" s="46">
        <v>2</v>
      </c>
      <c r="T12" s="46">
        <v>3</v>
      </c>
      <c r="U12" s="46">
        <v>1</v>
      </c>
      <c r="V12" s="46"/>
      <c r="W12" s="33"/>
    </row>
    <row r="13" spans="1:23" ht="30" x14ac:dyDescent="0.25">
      <c r="A13" s="16">
        <v>3</v>
      </c>
      <c r="B13" s="40" t="s">
        <v>55</v>
      </c>
      <c r="C13" s="41">
        <v>36</v>
      </c>
      <c r="D13" s="42"/>
      <c r="E13" s="41">
        <v>45</v>
      </c>
      <c r="F13" s="50"/>
      <c r="G13" s="44" t="s">
        <v>48</v>
      </c>
      <c r="H13" s="49">
        <v>1</v>
      </c>
      <c r="I13" s="49"/>
      <c r="J13" s="46">
        <v>2</v>
      </c>
      <c r="K13" s="46"/>
      <c r="L13" s="46"/>
      <c r="M13" s="46">
        <v>2</v>
      </c>
      <c r="N13" s="46">
        <v>1</v>
      </c>
      <c r="O13" s="46"/>
      <c r="P13" s="46">
        <v>2</v>
      </c>
      <c r="Q13" s="46"/>
      <c r="R13" s="46"/>
      <c r="S13" s="46">
        <v>2</v>
      </c>
      <c r="T13" s="46">
        <v>1</v>
      </c>
      <c r="U13" s="46">
        <v>3</v>
      </c>
      <c r="V13" s="46"/>
      <c r="W13" s="33"/>
    </row>
    <row r="14" spans="1:23" ht="63" x14ac:dyDescent="0.25">
      <c r="A14" s="16">
        <v>4</v>
      </c>
      <c r="B14" s="40" t="s">
        <v>56</v>
      </c>
      <c r="C14" s="41">
        <v>34</v>
      </c>
      <c r="D14" s="42"/>
      <c r="E14" s="41">
        <v>37</v>
      </c>
      <c r="F14" s="50"/>
      <c r="G14" s="51" t="s">
        <v>49</v>
      </c>
      <c r="H14" s="52">
        <f>AVERAGE(H11:H13)</f>
        <v>2</v>
      </c>
      <c r="I14" s="52"/>
      <c r="J14" s="52">
        <f t="shared" ref="I14:U14" si="0">AVERAGE(J11:J13)</f>
        <v>2.3333333333333335</v>
      </c>
      <c r="K14" s="52"/>
      <c r="L14" s="52"/>
      <c r="M14" s="52">
        <f t="shared" si="0"/>
        <v>2.3333333333333335</v>
      </c>
      <c r="N14" s="52">
        <f t="shared" si="0"/>
        <v>1.6666666666666667</v>
      </c>
      <c r="O14" s="52"/>
      <c r="P14" s="52">
        <f t="shared" si="0"/>
        <v>2.6666666666666665</v>
      </c>
      <c r="Q14" s="52"/>
      <c r="R14" s="52"/>
      <c r="S14" s="52">
        <f t="shared" si="0"/>
        <v>2</v>
      </c>
      <c r="T14" s="52">
        <f t="shared" si="0"/>
        <v>2.3333333333333335</v>
      </c>
      <c r="U14" s="52">
        <f t="shared" si="0"/>
        <v>2</v>
      </c>
      <c r="V14" s="52"/>
      <c r="W14" s="33"/>
    </row>
    <row r="15" spans="1:23" ht="47.25" x14ac:dyDescent="0.25">
      <c r="A15" s="16">
        <v>5</v>
      </c>
      <c r="B15" s="40" t="s">
        <v>57</v>
      </c>
      <c r="C15" s="41">
        <v>31</v>
      </c>
      <c r="D15" s="42"/>
      <c r="E15" s="41">
        <v>41</v>
      </c>
      <c r="F15" s="50"/>
      <c r="G15" s="53" t="s">
        <v>50</v>
      </c>
      <c r="H15" s="54">
        <f>(H7*H14)/100</f>
        <v>2</v>
      </c>
      <c r="I15" s="54"/>
      <c r="J15" s="54">
        <f>(H7*J14)/100</f>
        <v>2.3333333333333335</v>
      </c>
      <c r="K15" s="54"/>
      <c r="L15" s="54"/>
      <c r="M15" s="54">
        <f>(H7*M14)/100</f>
        <v>2.3333333333333335</v>
      </c>
      <c r="N15" s="54">
        <f>(H7*N14)/100</f>
        <v>1.666666666666667</v>
      </c>
      <c r="O15" s="54"/>
      <c r="P15" s="54">
        <f>(H7*P14)/100</f>
        <v>2.6666666666666661</v>
      </c>
      <c r="Q15" s="54"/>
      <c r="R15" s="54"/>
      <c r="S15" s="54">
        <f>(H7*S14)/100</f>
        <v>2</v>
      </c>
      <c r="T15" s="54">
        <f>(H7*T14)/100</f>
        <v>2.3333333333333335</v>
      </c>
      <c r="U15" s="54">
        <f>(H7*U14)/100</f>
        <v>2</v>
      </c>
      <c r="V15" s="54"/>
      <c r="W15" s="33"/>
    </row>
    <row r="16" spans="1:23" ht="30" x14ac:dyDescent="0.25">
      <c r="A16" s="16">
        <v>6</v>
      </c>
      <c r="B16" s="40" t="s">
        <v>58</v>
      </c>
      <c r="C16" s="41">
        <v>39</v>
      </c>
      <c r="D16" s="42"/>
      <c r="E16" s="41">
        <v>44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39</v>
      </c>
      <c r="D17" s="42"/>
      <c r="E17" s="41">
        <v>47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37</v>
      </c>
      <c r="D18" s="42"/>
      <c r="E18" s="41">
        <v>42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34</v>
      </c>
      <c r="D19" s="42"/>
      <c r="E19" s="41">
        <v>37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34</v>
      </c>
      <c r="D20" s="42"/>
      <c r="E20" s="41">
        <v>40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10" zoomScale="80" zoomScaleNormal="80" workbookViewId="0">
      <selection activeCell="H15" sqref="H15:V15"/>
    </sheetView>
  </sheetViews>
  <sheetFormatPr defaultRowHeight="15" x14ac:dyDescent="0.25"/>
  <sheetData>
    <row r="1" spans="1:23" ht="15" customHeight="1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customHeight="1" x14ac:dyDescent="0.25">
      <c r="A3" s="79" t="s">
        <v>69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customHeight="1" x14ac:dyDescent="0.25">
      <c r="A4" s="79" t="s">
        <v>51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customHeight="1" x14ac:dyDescent="0.25">
      <c r="A5" s="75" t="s">
        <v>68</v>
      </c>
      <c r="B5" s="76"/>
      <c r="C5" s="76"/>
      <c r="D5" s="76"/>
      <c r="E5" s="77"/>
      <c r="F5" s="8"/>
      <c r="G5" s="3" t="s">
        <v>12</v>
      </c>
      <c r="H5" s="13">
        <f>D12</f>
        <v>90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100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95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30">
        <v>40</v>
      </c>
      <c r="D10" s="36">
        <f>0.55*40</f>
        <v>22</v>
      </c>
      <c r="E10" s="35">
        <v>60</v>
      </c>
      <c r="F10" s="36">
        <f>0.55*60</f>
        <v>33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41">
        <v>36</v>
      </c>
      <c r="D11" s="42">
        <f>COUNTIF(C11:C20,"&gt;="&amp;D10)</f>
        <v>9</v>
      </c>
      <c r="E11" s="41">
        <v>47</v>
      </c>
      <c r="F11" s="43">
        <f>COUNTIF(E11:E20,"&gt;="&amp;F10)</f>
        <v>10</v>
      </c>
      <c r="G11" s="44" t="s">
        <v>46</v>
      </c>
      <c r="H11" s="45">
        <v>1</v>
      </c>
      <c r="I11" s="45"/>
      <c r="J11" s="46">
        <v>2</v>
      </c>
      <c r="K11" s="46"/>
      <c r="L11" s="46">
        <v>2</v>
      </c>
      <c r="M11" s="46"/>
      <c r="N11" s="46">
        <v>1</v>
      </c>
      <c r="O11" s="46"/>
      <c r="P11" s="46">
        <v>1</v>
      </c>
      <c r="Q11" s="46">
        <v>1</v>
      </c>
      <c r="R11" s="46">
        <v>2</v>
      </c>
      <c r="S11" s="46"/>
      <c r="T11" s="46"/>
      <c r="U11" s="46">
        <v>1</v>
      </c>
      <c r="V11" s="46">
        <v>2</v>
      </c>
      <c r="W11" s="33"/>
    </row>
    <row r="12" spans="1:23" ht="30" x14ac:dyDescent="0.25">
      <c r="A12" s="16">
        <v>2</v>
      </c>
      <c r="B12" s="40" t="s">
        <v>54</v>
      </c>
      <c r="C12" s="41">
        <v>36</v>
      </c>
      <c r="D12" s="47">
        <f>(9/10)*100</f>
        <v>90</v>
      </c>
      <c r="E12" s="41">
        <v>47</v>
      </c>
      <c r="F12" s="48">
        <f>(10/10)*100</f>
        <v>100</v>
      </c>
      <c r="G12" s="44" t="s">
        <v>47</v>
      </c>
      <c r="H12" s="49">
        <v>3</v>
      </c>
      <c r="I12" s="49"/>
      <c r="J12" s="46">
        <v>2</v>
      </c>
      <c r="K12" s="46"/>
      <c r="L12" s="46">
        <v>2</v>
      </c>
      <c r="M12" s="46"/>
      <c r="N12" s="46">
        <v>1</v>
      </c>
      <c r="O12" s="46"/>
      <c r="P12" s="46">
        <v>2</v>
      </c>
      <c r="Q12" s="46">
        <v>3</v>
      </c>
      <c r="R12" s="46">
        <v>1</v>
      </c>
      <c r="S12" s="46"/>
      <c r="T12" s="46"/>
      <c r="U12" s="46">
        <v>2</v>
      </c>
      <c r="V12" s="46">
        <v>3</v>
      </c>
      <c r="W12" s="33"/>
    </row>
    <row r="13" spans="1:23" ht="30" x14ac:dyDescent="0.25">
      <c r="A13" s="16">
        <v>3</v>
      </c>
      <c r="B13" s="40" t="s">
        <v>55</v>
      </c>
      <c r="C13" s="41">
        <v>33</v>
      </c>
      <c r="D13" s="42"/>
      <c r="E13" s="41">
        <v>42</v>
      </c>
      <c r="F13" s="50"/>
      <c r="G13" s="44" t="s">
        <v>48</v>
      </c>
      <c r="H13" s="49">
        <v>3</v>
      </c>
      <c r="I13" s="49"/>
      <c r="J13" s="46">
        <v>2</v>
      </c>
      <c r="K13" s="46"/>
      <c r="L13" s="46">
        <v>1</v>
      </c>
      <c r="M13" s="46"/>
      <c r="N13" s="46">
        <v>1</v>
      </c>
      <c r="O13" s="46"/>
      <c r="P13" s="46">
        <v>2</v>
      </c>
      <c r="Q13" s="46">
        <v>2</v>
      </c>
      <c r="R13" s="46">
        <v>3</v>
      </c>
      <c r="S13" s="46"/>
      <c r="T13" s="46"/>
      <c r="U13" s="46">
        <v>3</v>
      </c>
      <c r="V13" s="46">
        <v>1</v>
      </c>
      <c r="W13" s="33"/>
    </row>
    <row r="14" spans="1:23" ht="63" x14ac:dyDescent="0.25">
      <c r="A14" s="16">
        <v>4</v>
      </c>
      <c r="B14" s="40" t="s">
        <v>56</v>
      </c>
      <c r="C14" s="41">
        <v>15</v>
      </c>
      <c r="D14" s="42"/>
      <c r="E14" s="41">
        <v>39</v>
      </c>
      <c r="F14" s="50"/>
      <c r="G14" s="51" t="s">
        <v>49</v>
      </c>
      <c r="H14" s="52">
        <f>AVERAGE(H11:H13)</f>
        <v>2.3333333333333335</v>
      </c>
      <c r="I14" s="52"/>
      <c r="J14" s="52">
        <f t="shared" ref="I14:V14" si="0">AVERAGE(J11:J13)</f>
        <v>2</v>
      </c>
      <c r="K14" s="52"/>
      <c r="L14" s="52">
        <f t="shared" si="0"/>
        <v>1.6666666666666667</v>
      </c>
      <c r="M14" s="52"/>
      <c r="N14" s="52">
        <f t="shared" si="0"/>
        <v>1</v>
      </c>
      <c r="O14" s="52"/>
      <c r="P14" s="52">
        <f t="shared" si="0"/>
        <v>1.6666666666666667</v>
      </c>
      <c r="Q14" s="52">
        <f t="shared" si="0"/>
        <v>2</v>
      </c>
      <c r="R14" s="52">
        <f t="shared" si="0"/>
        <v>2</v>
      </c>
      <c r="S14" s="52"/>
      <c r="T14" s="52"/>
      <c r="U14" s="52">
        <f t="shared" si="0"/>
        <v>2</v>
      </c>
      <c r="V14" s="52">
        <f t="shared" si="0"/>
        <v>2</v>
      </c>
      <c r="W14" s="33"/>
    </row>
    <row r="15" spans="1:23" ht="47.25" x14ac:dyDescent="0.25">
      <c r="A15" s="16">
        <v>5</v>
      </c>
      <c r="B15" s="40" t="s">
        <v>57</v>
      </c>
      <c r="C15" s="41">
        <v>29</v>
      </c>
      <c r="D15" s="42"/>
      <c r="E15" s="41">
        <v>33</v>
      </c>
      <c r="F15" s="50"/>
      <c r="G15" s="53" t="s">
        <v>50</v>
      </c>
      <c r="H15" s="54">
        <f>(H7*H14)/100</f>
        <v>2.2166666666666668</v>
      </c>
      <c r="I15" s="54"/>
      <c r="J15" s="54">
        <f>(H7*J14)/100</f>
        <v>1.9</v>
      </c>
      <c r="K15" s="54"/>
      <c r="L15" s="54">
        <f>(H7*L14)/100</f>
        <v>1.5833333333333335</v>
      </c>
      <c r="M15" s="54"/>
      <c r="N15" s="54">
        <f>(H7*N14)/100</f>
        <v>0.95</v>
      </c>
      <c r="O15" s="54"/>
      <c r="P15" s="54">
        <f>(H7*P14)/100</f>
        <v>1.5833333333333335</v>
      </c>
      <c r="Q15" s="54">
        <f>(H7*Q14)/100</f>
        <v>1.9</v>
      </c>
      <c r="R15" s="54">
        <f>(H7*R14)/100</f>
        <v>1.9</v>
      </c>
      <c r="S15" s="54"/>
      <c r="T15" s="54"/>
      <c r="U15" s="54">
        <f>(H7*U14)/100</f>
        <v>1.9</v>
      </c>
      <c r="V15" s="54">
        <f>(H7*V14)/100</f>
        <v>1.9</v>
      </c>
      <c r="W15" s="33"/>
    </row>
    <row r="16" spans="1:23" ht="30" x14ac:dyDescent="0.25">
      <c r="A16" s="16">
        <v>6</v>
      </c>
      <c r="B16" s="40" t="s">
        <v>58</v>
      </c>
      <c r="C16" s="41">
        <v>34</v>
      </c>
      <c r="D16" s="42"/>
      <c r="E16" s="41">
        <v>43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36</v>
      </c>
      <c r="D17" s="42"/>
      <c r="E17" s="41">
        <v>43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34</v>
      </c>
      <c r="D18" s="42"/>
      <c r="E18" s="41">
        <v>44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28</v>
      </c>
      <c r="D19" s="42"/>
      <c r="E19" s="41">
        <v>34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30</v>
      </c>
      <c r="D20" s="42"/>
      <c r="E20" s="41">
        <v>36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8" zoomScale="80" zoomScaleNormal="80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70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71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72</v>
      </c>
      <c r="B5" s="76"/>
      <c r="C5" s="76"/>
      <c r="D5" s="76"/>
      <c r="E5" s="77"/>
      <c r="F5" s="8"/>
      <c r="G5" s="3" t="s">
        <v>12</v>
      </c>
      <c r="H5" s="13">
        <f>D12</f>
        <v>80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100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90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30">
        <v>40</v>
      </c>
      <c r="D10" s="36">
        <f>0.55*40</f>
        <v>22</v>
      </c>
      <c r="E10" s="35">
        <v>60</v>
      </c>
      <c r="F10" s="36">
        <f>0.55*60</f>
        <v>33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41">
        <v>32</v>
      </c>
      <c r="D11" s="42">
        <f>COUNTIF(C11:C20,"&gt;="&amp;D10)</f>
        <v>8</v>
      </c>
      <c r="E11" s="41">
        <v>48</v>
      </c>
      <c r="F11" s="43">
        <f>COUNTIF(E11:E20,"&gt;="&amp;F10)</f>
        <v>10</v>
      </c>
      <c r="G11" s="44" t="s">
        <v>46</v>
      </c>
      <c r="H11" s="45">
        <v>2</v>
      </c>
      <c r="I11" s="45"/>
      <c r="J11" s="46">
        <v>3</v>
      </c>
      <c r="K11" s="46">
        <v>3</v>
      </c>
      <c r="L11" s="46">
        <v>1</v>
      </c>
      <c r="M11" s="46"/>
      <c r="N11" s="46"/>
      <c r="O11" s="46">
        <v>2</v>
      </c>
      <c r="P11" s="46"/>
      <c r="Q11" s="46">
        <v>2</v>
      </c>
      <c r="R11" s="46"/>
      <c r="S11" s="46">
        <v>2</v>
      </c>
      <c r="T11" s="46"/>
      <c r="U11" s="46">
        <v>3</v>
      </c>
      <c r="V11" s="46">
        <v>2</v>
      </c>
      <c r="W11" s="33"/>
    </row>
    <row r="12" spans="1:23" ht="30" x14ac:dyDescent="0.25">
      <c r="A12" s="16">
        <v>2</v>
      </c>
      <c r="B12" s="40" t="s">
        <v>54</v>
      </c>
      <c r="C12" s="41">
        <v>32</v>
      </c>
      <c r="D12" s="47">
        <f>(D11/10)*100</f>
        <v>80</v>
      </c>
      <c r="E12" s="41">
        <v>46</v>
      </c>
      <c r="F12" s="48">
        <f>(F11/10)*100</f>
        <v>100</v>
      </c>
      <c r="G12" s="44" t="s">
        <v>47</v>
      </c>
      <c r="H12" s="49">
        <v>1</v>
      </c>
      <c r="I12" s="49"/>
      <c r="J12" s="46">
        <v>1</v>
      </c>
      <c r="K12" s="46">
        <v>2</v>
      </c>
      <c r="L12" s="46">
        <v>3</v>
      </c>
      <c r="M12" s="46"/>
      <c r="N12" s="46"/>
      <c r="O12" s="46">
        <v>1</v>
      </c>
      <c r="P12" s="46"/>
      <c r="Q12" s="46">
        <v>2</v>
      </c>
      <c r="R12" s="46"/>
      <c r="S12" s="46">
        <v>3</v>
      </c>
      <c r="T12" s="46"/>
      <c r="U12" s="46">
        <v>3</v>
      </c>
      <c r="V12" s="46">
        <v>1</v>
      </c>
      <c r="W12" s="33"/>
    </row>
    <row r="13" spans="1:23" ht="30" x14ac:dyDescent="0.25">
      <c r="A13" s="16">
        <v>3</v>
      </c>
      <c r="B13" s="40" t="s">
        <v>55</v>
      </c>
      <c r="C13" s="41">
        <v>28</v>
      </c>
      <c r="D13" s="42"/>
      <c r="E13" s="41">
        <v>37</v>
      </c>
      <c r="F13" s="50"/>
      <c r="G13" s="44" t="s">
        <v>48</v>
      </c>
      <c r="H13" s="49">
        <v>1</v>
      </c>
      <c r="I13" s="49"/>
      <c r="J13" s="46">
        <v>3</v>
      </c>
      <c r="K13" s="46">
        <v>2</v>
      </c>
      <c r="L13" s="46">
        <v>3</v>
      </c>
      <c r="M13" s="46"/>
      <c r="N13" s="46"/>
      <c r="O13" s="46">
        <v>1</v>
      </c>
      <c r="P13" s="46"/>
      <c r="Q13" s="46">
        <v>1</v>
      </c>
      <c r="R13" s="46"/>
      <c r="S13" s="46">
        <v>3</v>
      </c>
      <c r="T13" s="46"/>
      <c r="U13" s="46">
        <v>1</v>
      </c>
      <c r="V13" s="46">
        <v>1</v>
      </c>
      <c r="W13" s="33"/>
    </row>
    <row r="14" spans="1:23" ht="63" x14ac:dyDescent="0.25">
      <c r="A14" s="16">
        <v>4</v>
      </c>
      <c r="B14" s="40" t="s">
        <v>56</v>
      </c>
      <c r="C14" s="41">
        <v>18</v>
      </c>
      <c r="D14" s="42"/>
      <c r="E14" s="41">
        <v>41</v>
      </c>
      <c r="F14" s="50"/>
      <c r="G14" s="51" t="s">
        <v>49</v>
      </c>
      <c r="H14" s="52">
        <f>AVERAGE(H11:H13)</f>
        <v>1.3333333333333333</v>
      </c>
      <c r="I14" s="52"/>
      <c r="J14" s="52">
        <f t="shared" ref="I14:V14" si="0">AVERAGE(J11:J13)</f>
        <v>2.3333333333333335</v>
      </c>
      <c r="K14" s="52">
        <f t="shared" si="0"/>
        <v>2.3333333333333335</v>
      </c>
      <c r="L14" s="52">
        <f t="shared" si="0"/>
        <v>2.3333333333333335</v>
      </c>
      <c r="M14" s="52"/>
      <c r="N14" s="52"/>
      <c r="O14" s="52">
        <f t="shared" si="0"/>
        <v>1.3333333333333333</v>
      </c>
      <c r="P14" s="52"/>
      <c r="Q14" s="52">
        <f t="shared" si="0"/>
        <v>1.6666666666666667</v>
      </c>
      <c r="R14" s="52"/>
      <c r="S14" s="52">
        <f t="shared" si="0"/>
        <v>2.6666666666666665</v>
      </c>
      <c r="T14" s="52"/>
      <c r="U14" s="52">
        <f t="shared" si="0"/>
        <v>2.3333333333333335</v>
      </c>
      <c r="V14" s="52">
        <f t="shared" si="0"/>
        <v>1.3333333333333333</v>
      </c>
      <c r="W14" s="33"/>
    </row>
    <row r="15" spans="1:23" ht="47.25" x14ac:dyDescent="0.25">
      <c r="A15" s="16">
        <v>5</v>
      </c>
      <c r="B15" s="40" t="s">
        <v>57</v>
      </c>
      <c r="C15" s="41">
        <v>19</v>
      </c>
      <c r="D15" s="42"/>
      <c r="E15" s="41">
        <v>39</v>
      </c>
      <c r="F15" s="50"/>
      <c r="G15" s="53" t="s">
        <v>50</v>
      </c>
      <c r="H15" s="54">
        <f>(H7*H14)/100</f>
        <v>1.2</v>
      </c>
      <c r="I15" s="54"/>
      <c r="J15" s="54">
        <f>(H7*J14)/100</f>
        <v>2.1</v>
      </c>
      <c r="K15" s="54">
        <f>(H7*K14)/100</f>
        <v>2.1</v>
      </c>
      <c r="L15" s="54">
        <f>(H7*L14)/100</f>
        <v>2.1</v>
      </c>
      <c r="M15" s="54"/>
      <c r="N15" s="54"/>
      <c r="O15" s="54">
        <f>(H7*O14)/100</f>
        <v>1.2</v>
      </c>
      <c r="P15" s="54"/>
      <c r="Q15" s="54">
        <f>(H7*Q14)/100</f>
        <v>1.5</v>
      </c>
      <c r="R15" s="54"/>
      <c r="S15" s="54">
        <f>(H7*S14)/100</f>
        <v>2.4</v>
      </c>
      <c r="T15" s="54"/>
      <c r="U15" s="54">
        <f>(H7*U14)/100</f>
        <v>2.1</v>
      </c>
      <c r="V15" s="54">
        <f>(H7*V14)/100</f>
        <v>1.2</v>
      </c>
      <c r="W15" s="33"/>
    </row>
    <row r="16" spans="1:23" ht="30" x14ac:dyDescent="0.25">
      <c r="A16" s="16">
        <v>6</v>
      </c>
      <c r="B16" s="40" t="s">
        <v>58</v>
      </c>
      <c r="C16" s="41">
        <v>33</v>
      </c>
      <c r="D16" s="42"/>
      <c r="E16" s="41">
        <v>51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34</v>
      </c>
      <c r="D17" s="42"/>
      <c r="E17" s="41">
        <v>51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27</v>
      </c>
      <c r="D18" s="42"/>
      <c r="E18" s="41">
        <v>46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24</v>
      </c>
      <c r="D19" s="42"/>
      <c r="E19" s="41">
        <v>35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28</v>
      </c>
      <c r="D20" s="42"/>
      <c r="E20" s="41">
        <v>33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3" zoomScale="60" zoomScaleNormal="60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73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74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75</v>
      </c>
      <c r="B5" s="76"/>
      <c r="C5" s="76"/>
      <c r="D5" s="76"/>
      <c r="E5" s="77"/>
      <c r="F5" s="8"/>
      <c r="G5" s="3" t="s">
        <v>12</v>
      </c>
      <c r="H5" s="13">
        <f>D12</f>
        <v>100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100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100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30">
        <v>40</v>
      </c>
      <c r="D10" s="36">
        <f>0.55*40</f>
        <v>22</v>
      </c>
      <c r="E10" s="35">
        <v>60</v>
      </c>
      <c r="F10" s="36">
        <f>0.55*60</f>
        <v>33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41">
        <v>36</v>
      </c>
      <c r="D11" s="42">
        <f>COUNTIF(C11:C20,"&gt;="&amp;D10)</f>
        <v>10</v>
      </c>
      <c r="E11" s="41">
        <v>49</v>
      </c>
      <c r="F11" s="43">
        <f>COUNTIF(E11:E20,"&gt;="&amp;F10)</f>
        <v>10</v>
      </c>
      <c r="G11" s="44" t="s">
        <v>46</v>
      </c>
      <c r="H11" s="45"/>
      <c r="I11" s="45">
        <v>3</v>
      </c>
      <c r="J11" s="46"/>
      <c r="K11" s="46"/>
      <c r="L11" s="46">
        <v>1</v>
      </c>
      <c r="M11" s="46">
        <v>2</v>
      </c>
      <c r="N11" s="46"/>
      <c r="O11" s="46">
        <v>1</v>
      </c>
      <c r="P11" s="46"/>
      <c r="Q11" s="46">
        <v>3</v>
      </c>
      <c r="R11" s="46"/>
      <c r="S11" s="46">
        <v>1</v>
      </c>
      <c r="T11" s="46">
        <v>3</v>
      </c>
      <c r="U11" s="46"/>
      <c r="V11" s="46">
        <v>2</v>
      </c>
      <c r="W11" s="33"/>
    </row>
    <row r="12" spans="1:23" ht="30" x14ac:dyDescent="0.25">
      <c r="A12" s="16">
        <v>2</v>
      </c>
      <c r="B12" s="40" t="s">
        <v>54</v>
      </c>
      <c r="C12" s="41">
        <v>37</v>
      </c>
      <c r="D12" s="47">
        <f>(D11/10)*100</f>
        <v>100</v>
      </c>
      <c r="E12" s="41">
        <v>51</v>
      </c>
      <c r="F12" s="48">
        <f>(F11/10)*100</f>
        <v>100</v>
      </c>
      <c r="G12" s="44" t="s">
        <v>47</v>
      </c>
      <c r="H12" s="49">
        <v>3</v>
      </c>
      <c r="I12" s="49">
        <v>1</v>
      </c>
      <c r="J12" s="46"/>
      <c r="K12" s="46"/>
      <c r="L12" s="46">
        <v>3</v>
      </c>
      <c r="M12" s="46">
        <v>3</v>
      </c>
      <c r="N12" s="46"/>
      <c r="O12" s="46">
        <v>3</v>
      </c>
      <c r="P12" s="46"/>
      <c r="Q12" s="46">
        <v>2</v>
      </c>
      <c r="R12" s="46"/>
      <c r="S12" s="46">
        <v>3</v>
      </c>
      <c r="T12" s="46">
        <v>3</v>
      </c>
      <c r="U12" s="46"/>
      <c r="V12" s="46">
        <v>2</v>
      </c>
      <c r="W12" s="33"/>
    </row>
    <row r="13" spans="1:23" ht="30" x14ac:dyDescent="0.25">
      <c r="A13" s="16">
        <v>3</v>
      </c>
      <c r="B13" s="40" t="s">
        <v>55</v>
      </c>
      <c r="C13" s="41">
        <v>33</v>
      </c>
      <c r="D13" s="42"/>
      <c r="E13" s="41">
        <v>48</v>
      </c>
      <c r="F13" s="50"/>
      <c r="G13" s="44" t="s">
        <v>48</v>
      </c>
      <c r="H13" s="49">
        <v>2</v>
      </c>
      <c r="I13" s="49">
        <v>3</v>
      </c>
      <c r="J13" s="46"/>
      <c r="K13" s="46"/>
      <c r="L13" s="46">
        <v>3</v>
      </c>
      <c r="M13" s="46">
        <v>1</v>
      </c>
      <c r="N13" s="46"/>
      <c r="O13" s="46">
        <v>2</v>
      </c>
      <c r="P13" s="46"/>
      <c r="Q13" s="46">
        <v>2</v>
      </c>
      <c r="R13" s="46"/>
      <c r="S13" s="46">
        <v>3</v>
      </c>
      <c r="T13" s="46">
        <v>2</v>
      </c>
      <c r="U13" s="46"/>
      <c r="V13" s="46">
        <v>3</v>
      </c>
      <c r="W13" s="33"/>
    </row>
    <row r="14" spans="1:23" ht="63" x14ac:dyDescent="0.25">
      <c r="A14" s="16">
        <v>4</v>
      </c>
      <c r="B14" s="40" t="s">
        <v>56</v>
      </c>
      <c r="C14" s="41">
        <v>28</v>
      </c>
      <c r="D14" s="42"/>
      <c r="E14" s="41">
        <v>39</v>
      </c>
      <c r="F14" s="50"/>
      <c r="G14" s="51" t="s">
        <v>49</v>
      </c>
      <c r="H14" s="52">
        <f>AVERAGE(H11:H13)</f>
        <v>2.5</v>
      </c>
      <c r="I14" s="52">
        <f t="shared" ref="I14:V14" si="0">AVERAGE(I11:I13)</f>
        <v>2.3333333333333335</v>
      </c>
      <c r="J14" s="52"/>
      <c r="K14" s="52"/>
      <c r="L14" s="52">
        <f t="shared" si="0"/>
        <v>2.3333333333333335</v>
      </c>
      <c r="M14" s="52">
        <f t="shared" si="0"/>
        <v>2</v>
      </c>
      <c r="N14" s="52"/>
      <c r="O14" s="52">
        <f t="shared" si="0"/>
        <v>2</v>
      </c>
      <c r="P14" s="52"/>
      <c r="Q14" s="52">
        <f t="shared" si="0"/>
        <v>2.3333333333333335</v>
      </c>
      <c r="R14" s="52"/>
      <c r="S14" s="52">
        <f t="shared" si="0"/>
        <v>2.3333333333333335</v>
      </c>
      <c r="T14" s="52">
        <f t="shared" si="0"/>
        <v>2.6666666666666665</v>
      </c>
      <c r="U14" s="52"/>
      <c r="V14" s="52">
        <f t="shared" si="0"/>
        <v>2.3333333333333335</v>
      </c>
      <c r="W14" s="33"/>
    </row>
    <row r="15" spans="1:23" ht="47.25" x14ac:dyDescent="0.25">
      <c r="A15" s="16">
        <v>5</v>
      </c>
      <c r="B15" s="40" t="s">
        <v>57</v>
      </c>
      <c r="C15" s="41">
        <v>28</v>
      </c>
      <c r="D15" s="42"/>
      <c r="E15" s="41">
        <v>45</v>
      </c>
      <c r="F15" s="50"/>
      <c r="G15" s="53" t="s">
        <v>50</v>
      </c>
      <c r="H15" s="54">
        <f>(H7*H14)/100</f>
        <v>2.5</v>
      </c>
      <c r="I15" s="54">
        <f>(H7*I14)/100</f>
        <v>2.3333333333333335</v>
      </c>
      <c r="J15" s="54"/>
      <c r="K15" s="54"/>
      <c r="L15" s="54">
        <f>(H7*L14)/100</f>
        <v>2.3333333333333335</v>
      </c>
      <c r="M15" s="54">
        <f>(H7*M14)/100</f>
        <v>2</v>
      </c>
      <c r="N15" s="54"/>
      <c r="O15" s="54">
        <f>(H7*O14)/100</f>
        <v>2</v>
      </c>
      <c r="P15" s="54"/>
      <c r="Q15" s="54">
        <f>(H7*Q14)/100</f>
        <v>2.3333333333333335</v>
      </c>
      <c r="R15" s="54"/>
      <c r="S15" s="54">
        <f>(H7*S14)/100</f>
        <v>2.3333333333333335</v>
      </c>
      <c r="T15" s="54">
        <f>(H7*T14)/100</f>
        <v>2.6666666666666661</v>
      </c>
      <c r="U15" s="54"/>
      <c r="V15" s="54">
        <f>(H7*V14)/100</f>
        <v>2.3333333333333335</v>
      </c>
      <c r="W15" s="33"/>
    </row>
    <row r="16" spans="1:23" ht="30" x14ac:dyDescent="0.25">
      <c r="A16" s="16">
        <v>6</v>
      </c>
      <c r="B16" s="40" t="s">
        <v>58</v>
      </c>
      <c r="C16" s="41">
        <v>36</v>
      </c>
      <c r="D16" s="42"/>
      <c r="E16" s="41">
        <v>50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36</v>
      </c>
      <c r="D17" s="42"/>
      <c r="E17" s="41">
        <v>53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31</v>
      </c>
      <c r="D18" s="42"/>
      <c r="E18" s="41">
        <v>44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30</v>
      </c>
      <c r="D19" s="42"/>
      <c r="E19" s="41">
        <v>43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22</v>
      </c>
      <c r="D20" s="42"/>
      <c r="E20" s="41">
        <v>43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3" zoomScale="60" zoomScaleNormal="60" workbookViewId="0">
      <selection activeCell="A15" sqref="A15"/>
    </sheetView>
  </sheetViews>
  <sheetFormatPr defaultRowHeight="15" x14ac:dyDescent="0.25"/>
  <cols>
    <col min="9" max="9" width="17.42578125" customWidth="1"/>
  </cols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76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77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78</v>
      </c>
      <c r="B5" s="76"/>
      <c r="C5" s="76"/>
      <c r="D5" s="76"/>
      <c r="E5" s="77"/>
      <c r="F5" s="8"/>
      <c r="G5" s="3" t="s">
        <v>12</v>
      </c>
      <c r="H5" s="13">
        <f>D12</f>
        <v>50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90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70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41">
        <v>31</v>
      </c>
      <c r="D11" s="42">
        <f>COUNTIF(C11:C20,"&gt;="&amp;D10)</f>
        <v>5</v>
      </c>
      <c r="E11" s="41">
        <v>50</v>
      </c>
      <c r="F11" s="43">
        <f>COUNTIF(E11:E20,"&gt;="&amp;F10)</f>
        <v>9</v>
      </c>
      <c r="G11" s="44" t="s">
        <v>46</v>
      </c>
      <c r="H11" s="45">
        <v>3</v>
      </c>
      <c r="I11" s="45">
        <v>2</v>
      </c>
      <c r="J11" s="46"/>
      <c r="K11" s="46">
        <v>3</v>
      </c>
      <c r="L11" s="46"/>
      <c r="M11" s="46"/>
      <c r="N11" s="46">
        <v>1</v>
      </c>
      <c r="O11" s="46"/>
      <c r="P11" s="46">
        <v>3</v>
      </c>
      <c r="Q11" s="46">
        <v>2</v>
      </c>
      <c r="R11" s="46">
        <v>3</v>
      </c>
      <c r="S11" s="46"/>
      <c r="T11" s="46">
        <v>2</v>
      </c>
      <c r="U11" s="46">
        <v>3</v>
      </c>
      <c r="V11" s="46"/>
      <c r="W11" s="33"/>
    </row>
    <row r="12" spans="1:23" ht="30" x14ac:dyDescent="0.25">
      <c r="A12" s="16">
        <v>2</v>
      </c>
      <c r="B12" s="40" t="s">
        <v>54</v>
      </c>
      <c r="C12" s="41">
        <v>34</v>
      </c>
      <c r="D12" s="47">
        <f>(D11/10)*100</f>
        <v>50</v>
      </c>
      <c r="E12" s="41">
        <v>54</v>
      </c>
      <c r="F12" s="48">
        <f>(F11/10)*100</f>
        <v>90</v>
      </c>
      <c r="G12" s="44" t="s">
        <v>47</v>
      </c>
      <c r="H12" s="49">
        <v>3</v>
      </c>
      <c r="I12" s="49">
        <v>3</v>
      </c>
      <c r="J12" s="46"/>
      <c r="K12" s="46">
        <v>3</v>
      </c>
      <c r="L12" s="46"/>
      <c r="M12" s="46"/>
      <c r="N12" s="46">
        <v>2</v>
      </c>
      <c r="O12" s="46"/>
      <c r="P12" s="46">
        <v>2</v>
      </c>
      <c r="Q12" s="46">
        <v>2</v>
      </c>
      <c r="R12" s="46">
        <v>2</v>
      </c>
      <c r="S12" s="46"/>
      <c r="T12" s="46">
        <v>1</v>
      </c>
      <c r="U12" s="46">
        <v>1</v>
      </c>
      <c r="V12" s="46"/>
      <c r="W12" s="33"/>
    </row>
    <row r="13" spans="1:23" ht="30" x14ac:dyDescent="0.25">
      <c r="A13" s="16">
        <v>3</v>
      </c>
      <c r="B13" s="40" t="s">
        <v>55</v>
      </c>
      <c r="C13" s="41">
        <v>30</v>
      </c>
      <c r="D13" s="42"/>
      <c r="E13" s="41">
        <v>43</v>
      </c>
      <c r="F13" s="50"/>
      <c r="G13" s="44" t="s">
        <v>48</v>
      </c>
      <c r="H13" s="49">
        <v>3</v>
      </c>
      <c r="I13" s="49">
        <v>3</v>
      </c>
      <c r="J13" s="46"/>
      <c r="K13" s="46">
        <v>3</v>
      </c>
      <c r="L13" s="46"/>
      <c r="M13" s="46"/>
      <c r="N13" s="46">
        <v>1</v>
      </c>
      <c r="O13" s="46"/>
      <c r="P13" s="46">
        <v>1</v>
      </c>
      <c r="Q13" s="46">
        <v>3</v>
      </c>
      <c r="R13" s="46">
        <v>3</v>
      </c>
      <c r="S13" s="46"/>
      <c r="T13" s="46">
        <v>2</v>
      </c>
      <c r="U13" s="46">
        <v>1</v>
      </c>
      <c r="V13" s="46"/>
      <c r="W13" s="33"/>
    </row>
    <row r="14" spans="1:23" ht="63" x14ac:dyDescent="0.25">
      <c r="A14" s="16">
        <v>4</v>
      </c>
      <c r="B14" s="40" t="s">
        <v>56</v>
      </c>
      <c r="C14" s="41">
        <v>19</v>
      </c>
      <c r="D14" s="42"/>
      <c r="E14" s="41">
        <v>38</v>
      </c>
      <c r="F14" s="50"/>
      <c r="G14" s="51" t="s">
        <v>49</v>
      </c>
      <c r="H14" s="52">
        <f>AVERAGE(H11:H13)</f>
        <v>3</v>
      </c>
      <c r="I14" s="52">
        <f t="shared" ref="I14:V14" si="0">AVERAGE(I11:I13)</f>
        <v>2.6666666666666665</v>
      </c>
      <c r="J14" s="52"/>
      <c r="K14" s="52">
        <f t="shared" si="0"/>
        <v>3</v>
      </c>
      <c r="L14" s="52"/>
      <c r="M14" s="52"/>
      <c r="N14" s="52">
        <f t="shared" si="0"/>
        <v>1.3333333333333333</v>
      </c>
      <c r="O14" s="52"/>
      <c r="P14" s="52">
        <f t="shared" si="0"/>
        <v>2</v>
      </c>
      <c r="Q14" s="52">
        <f t="shared" si="0"/>
        <v>2.3333333333333335</v>
      </c>
      <c r="R14" s="52">
        <f t="shared" si="0"/>
        <v>2.6666666666666665</v>
      </c>
      <c r="S14" s="52"/>
      <c r="T14" s="52">
        <f t="shared" si="0"/>
        <v>1.6666666666666667</v>
      </c>
      <c r="U14" s="52">
        <f t="shared" si="0"/>
        <v>1.6666666666666667</v>
      </c>
      <c r="V14" s="52"/>
      <c r="W14" s="33"/>
    </row>
    <row r="15" spans="1:23" ht="47.25" x14ac:dyDescent="0.25">
      <c r="A15" s="16">
        <v>5</v>
      </c>
      <c r="B15" s="40" t="s">
        <v>57</v>
      </c>
      <c r="C15" s="41">
        <v>14</v>
      </c>
      <c r="D15" s="42"/>
      <c r="E15" s="41">
        <v>9</v>
      </c>
      <c r="F15" s="50"/>
      <c r="G15" s="53" t="s">
        <v>50</v>
      </c>
      <c r="H15" s="54">
        <f>(H7*H14)/100</f>
        <v>2.1</v>
      </c>
      <c r="I15" s="54">
        <f>(H7*I14)/100</f>
        <v>1.8666666666666665</v>
      </c>
      <c r="J15" s="54"/>
      <c r="K15" s="54">
        <f>(H7*K14)/100</f>
        <v>2.1</v>
      </c>
      <c r="L15" s="54"/>
      <c r="M15" s="54"/>
      <c r="N15" s="54">
        <f>(H7*N14)/100</f>
        <v>0.93333333333333324</v>
      </c>
      <c r="O15" s="54"/>
      <c r="P15" s="54">
        <f>(H7*P14)/100</f>
        <v>1.4</v>
      </c>
      <c r="Q15" s="54">
        <f>(H7*Q14)/100</f>
        <v>1.6333333333333335</v>
      </c>
      <c r="R15" s="54">
        <f>(H7*R14)/100</f>
        <v>1.8666666666666665</v>
      </c>
      <c r="S15" s="54"/>
      <c r="T15" s="54">
        <f>(H7*T14)/100</f>
        <v>1.1666666666666667</v>
      </c>
      <c r="U15" s="54">
        <f>(H7*U14)/100</f>
        <v>1.1666666666666667</v>
      </c>
      <c r="V15" s="54"/>
      <c r="W15" s="33"/>
    </row>
    <row r="16" spans="1:23" ht="30" x14ac:dyDescent="0.25">
      <c r="A16" s="16">
        <v>6</v>
      </c>
      <c r="B16" s="40" t="s">
        <v>58</v>
      </c>
      <c r="C16" s="41">
        <v>36</v>
      </c>
      <c r="D16" s="42"/>
      <c r="E16" s="41">
        <v>53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36</v>
      </c>
      <c r="D17" s="42"/>
      <c r="E17" s="41">
        <v>52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27</v>
      </c>
      <c r="D18" s="42"/>
      <c r="E18" s="41">
        <v>36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24</v>
      </c>
      <c r="D19" s="42"/>
      <c r="E19" s="41">
        <v>31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22</v>
      </c>
      <c r="D20" s="42"/>
      <c r="E20" s="41">
        <v>32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3" zoomScale="60" zoomScaleNormal="60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79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80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81</v>
      </c>
      <c r="B5" s="76"/>
      <c r="C5" s="76"/>
      <c r="D5" s="76"/>
      <c r="E5" s="77"/>
      <c r="F5" s="8"/>
      <c r="G5" s="3" t="s">
        <v>12</v>
      </c>
      <c r="H5" s="13">
        <f>D12</f>
        <v>70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90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80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41">
        <v>36</v>
      </c>
      <c r="D11" s="42">
        <f>COUNTIF(C11:C20,"&gt;="&amp;D10)</f>
        <v>7</v>
      </c>
      <c r="E11" s="41">
        <v>43</v>
      </c>
      <c r="F11" s="43">
        <f>COUNTIF(E11:E20,"&gt;="&amp;F10)</f>
        <v>9</v>
      </c>
      <c r="G11" s="44" t="s">
        <v>46</v>
      </c>
      <c r="H11" s="45">
        <v>3</v>
      </c>
      <c r="I11" s="45">
        <v>3</v>
      </c>
      <c r="J11" s="46"/>
      <c r="K11" s="46"/>
      <c r="L11" s="46">
        <v>2</v>
      </c>
      <c r="M11" s="46"/>
      <c r="N11" s="46">
        <v>3</v>
      </c>
      <c r="O11" s="46">
        <v>1</v>
      </c>
      <c r="P11" s="46"/>
      <c r="Q11" s="46"/>
      <c r="R11" s="46">
        <v>2</v>
      </c>
      <c r="S11" s="46">
        <v>3</v>
      </c>
      <c r="T11" s="46"/>
      <c r="U11" s="46">
        <v>3</v>
      </c>
      <c r="V11" s="46">
        <v>3</v>
      </c>
      <c r="W11" s="33"/>
    </row>
    <row r="12" spans="1:23" ht="30" x14ac:dyDescent="0.25">
      <c r="A12" s="16">
        <v>2</v>
      </c>
      <c r="B12" s="40" t="s">
        <v>54</v>
      </c>
      <c r="C12" s="41">
        <v>35</v>
      </c>
      <c r="D12" s="47">
        <f>(D11/10)*100</f>
        <v>70</v>
      </c>
      <c r="E12" s="41">
        <v>45</v>
      </c>
      <c r="F12" s="48">
        <f>(F11/10)*100</f>
        <v>90</v>
      </c>
      <c r="G12" s="44" t="s">
        <v>47</v>
      </c>
      <c r="H12" s="49">
        <v>3</v>
      </c>
      <c r="I12" s="49">
        <v>2</v>
      </c>
      <c r="J12" s="46"/>
      <c r="K12" s="46"/>
      <c r="L12" s="46">
        <v>2</v>
      </c>
      <c r="M12" s="46"/>
      <c r="N12" s="46">
        <v>1</v>
      </c>
      <c r="O12" s="46">
        <v>2</v>
      </c>
      <c r="P12" s="46"/>
      <c r="Q12" s="46"/>
      <c r="R12" s="46">
        <v>2</v>
      </c>
      <c r="S12" s="46">
        <v>2</v>
      </c>
      <c r="T12" s="46"/>
      <c r="U12" s="46">
        <v>2</v>
      </c>
      <c r="V12" s="46">
        <v>3</v>
      </c>
      <c r="W12" s="33"/>
    </row>
    <row r="13" spans="1:23" ht="30" x14ac:dyDescent="0.25">
      <c r="A13" s="16">
        <v>3</v>
      </c>
      <c r="B13" s="40" t="s">
        <v>55</v>
      </c>
      <c r="C13" s="41">
        <v>33</v>
      </c>
      <c r="D13" s="42"/>
      <c r="E13" s="41">
        <v>45</v>
      </c>
      <c r="F13" s="50"/>
      <c r="G13" s="44" t="s">
        <v>48</v>
      </c>
      <c r="H13" s="49">
        <v>2</v>
      </c>
      <c r="I13" s="49">
        <v>2</v>
      </c>
      <c r="J13" s="46"/>
      <c r="K13" s="46"/>
      <c r="L13" s="46">
        <v>3</v>
      </c>
      <c r="M13" s="46"/>
      <c r="N13" s="46">
        <v>2</v>
      </c>
      <c r="O13" s="46">
        <v>1</v>
      </c>
      <c r="P13" s="46"/>
      <c r="Q13" s="46"/>
      <c r="R13" s="46">
        <v>2</v>
      </c>
      <c r="S13" s="46">
        <v>2</v>
      </c>
      <c r="T13" s="46"/>
      <c r="U13" s="46">
        <v>2</v>
      </c>
      <c r="V13" s="46">
        <v>1</v>
      </c>
      <c r="W13" s="33"/>
    </row>
    <row r="14" spans="1:23" ht="63" x14ac:dyDescent="0.25">
      <c r="A14" s="16">
        <v>4</v>
      </c>
      <c r="B14" s="40" t="s">
        <v>56</v>
      </c>
      <c r="C14" s="41">
        <v>33</v>
      </c>
      <c r="D14" s="42"/>
      <c r="E14" s="41">
        <v>39</v>
      </c>
      <c r="F14" s="50"/>
      <c r="G14" s="51" t="s">
        <v>49</v>
      </c>
      <c r="H14" s="52">
        <f>AVERAGE(H11:H13)</f>
        <v>2.6666666666666665</v>
      </c>
      <c r="I14" s="52">
        <f t="shared" ref="I14:V14" si="0">AVERAGE(I11:I13)</f>
        <v>2.3333333333333335</v>
      </c>
      <c r="J14" s="52"/>
      <c r="K14" s="52"/>
      <c r="L14" s="52">
        <f t="shared" si="0"/>
        <v>2.3333333333333335</v>
      </c>
      <c r="M14" s="52"/>
      <c r="N14" s="52">
        <f t="shared" si="0"/>
        <v>2</v>
      </c>
      <c r="O14" s="52">
        <f t="shared" si="0"/>
        <v>1.3333333333333333</v>
      </c>
      <c r="P14" s="52"/>
      <c r="Q14" s="52"/>
      <c r="R14" s="52">
        <f t="shared" si="0"/>
        <v>2</v>
      </c>
      <c r="S14" s="52">
        <f t="shared" si="0"/>
        <v>2.3333333333333335</v>
      </c>
      <c r="T14" s="52"/>
      <c r="U14" s="52">
        <f t="shared" si="0"/>
        <v>2.3333333333333335</v>
      </c>
      <c r="V14" s="52">
        <f t="shared" si="0"/>
        <v>2.3333333333333335</v>
      </c>
      <c r="W14" s="33"/>
    </row>
    <row r="15" spans="1:23" ht="47.25" x14ac:dyDescent="0.25">
      <c r="A15" s="16">
        <v>5</v>
      </c>
      <c r="B15" s="40" t="s">
        <v>57</v>
      </c>
      <c r="C15" s="41">
        <v>18</v>
      </c>
      <c r="D15" s="42"/>
      <c r="E15" s="41">
        <v>27</v>
      </c>
      <c r="F15" s="50"/>
      <c r="G15" s="53" t="s">
        <v>50</v>
      </c>
      <c r="H15" s="54">
        <f>(H7*H14)/100</f>
        <v>2.1333333333333333</v>
      </c>
      <c r="I15" s="54">
        <f>(H7*I14)/100</f>
        <v>1.8666666666666669</v>
      </c>
      <c r="J15" s="54"/>
      <c r="K15" s="54"/>
      <c r="L15" s="54">
        <f>(H7*L14)/100</f>
        <v>1.8666666666666669</v>
      </c>
      <c r="M15" s="54"/>
      <c r="N15" s="54">
        <f>(H7*N14)/100</f>
        <v>1.6</v>
      </c>
      <c r="O15" s="54">
        <f>(H7*O14)/100</f>
        <v>1.0666666666666667</v>
      </c>
      <c r="P15" s="54"/>
      <c r="Q15" s="54"/>
      <c r="R15" s="54">
        <f>(H7*R14)/100</f>
        <v>1.6</v>
      </c>
      <c r="S15" s="54">
        <f>(H7*S14)/100</f>
        <v>1.8666666666666669</v>
      </c>
      <c r="T15" s="54"/>
      <c r="U15" s="54">
        <f>(H7*U14)/100</f>
        <v>1.8666666666666669</v>
      </c>
      <c r="V15" s="54">
        <f>(H7*V14)/100</f>
        <v>1.8666666666666669</v>
      </c>
      <c r="W15" s="33"/>
    </row>
    <row r="16" spans="1:23" ht="30" x14ac:dyDescent="0.25">
      <c r="A16" s="16">
        <v>6</v>
      </c>
      <c r="B16" s="40" t="s">
        <v>58</v>
      </c>
      <c r="C16" s="41">
        <v>33</v>
      </c>
      <c r="D16" s="42"/>
      <c r="E16" s="41">
        <v>52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37</v>
      </c>
      <c r="D17" s="42"/>
      <c r="E17" s="41">
        <v>50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27</v>
      </c>
      <c r="D18" s="42"/>
      <c r="E18" s="41">
        <v>36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23</v>
      </c>
      <c r="D19" s="42"/>
      <c r="E19" s="41">
        <v>38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31</v>
      </c>
      <c r="D20" s="42"/>
      <c r="E20" s="41">
        <v>42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D7" workbookViewId="0">
      <selection activeCell="H15" sqref="H15:V15"/>
    </sheetView>
  </sheetViews>
  <sheetFormatPr defaultRowHeight="15" x14ac:dyDescent="0.25"/>
  <sheetData>
    <row r="1" spans="1:23" x14ac:dyDescent="0.25">
      <c r="A1" s="75" t="s">
        <v>0</v>
      </c>
      <c r="B1" s="76"/>
      <c r="C1" s="76"/>
      <c r="D1" s="76"/>
      <c r="E1" s="77"/>
      <c r="F1" s="6"/>
      <c r="G1" s="78"/>
      <c r="H1" s="78"/>
      <c r="I1" s="78"/>
      <c r="J1" s="78"/>
      <c r="K1" s="78"/>
      <c r="L1" s="78"/>
      <c r="M1" s="78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05" x14ac:dyDescent="0.25">
      <c r="A2" s="79" t="s">
        <v>1</v>
      </c>
      <c r="B2" s="79"/>
      <c r="C2" s="79"/>
      <c r="D2" s="79"/>
      <c r="E2" s="79"/>
      <c r="F2" s="8"/>
      <c r="G2" s="3" t="s">
        <v>2</v>
      </c>
      <c r="H2" s="9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75" x14ac:dyDescent="0.25">
      <c r="A3" s="79" t="s">
        <v>82</v>
      </c>
      <c r="B3" s="79"/>
      <c r="C3" s="79"/>
      <c r="D3" s="79"/>
      <c r="E3" s="79"/>
      <c r="F3" s="8"/>
      <c r="G3" s="3" t="s">
        <v>4</v>
      </c>
      <c r="H3" s="9"/>
      <c r="I3" s="1" t="s">
        <v>5</v>
      </c>
      <c r="J3" s="7"/>
      <c r="K3" s="2" t="s">
        <v>6</v>
      </c>
      <c r="L3" s="2" t="s">
        <v>7</v>
      </c>
      <c r="M3" s="7"/>
      <c r="N3" s="2" t="s">
        <v>8</v>
      </c>
      <c r="O3" s="80" t="s">
        <v>9</v>
      </c>
      <c r="P3" s="80"/>
      <c r="Q3" s="80"/>
      <c r="R3" s="80"/>
      <c r="S3" s="80"/>
      <c r="T3" s="80"/>
      <c r="U3" s="80"/>
      <c r="V3" s="80"/>
      <c r="W3" s="80"/>
    </row>
    <row r="4" spans="1:23" ht="42" x14ac:dyDescent="0.25">
      <c r="A4" s="79" t="s">
        <v>83</v>
      </c>
      <c r="B4" s="79"/>
      <c r="C4" s="79"/>
      <c r="D4" s="79"/>
      <c r="E4" s="79"/>
      <c r="F4" s="8"/>
      <c r="G4" s="3" t="s">
        <v>10</v>
      </c>
      <c r="H4" s="9"/>
      <c r="I4" s="10"/>
      <c r="J4" s="7"/>
      <c r="K4" s="11" t="s">
        <v>11</v>
      </c>
      <c r="L4" s="11">
        <v>3</v>
      </c>
      <c r="M4" s="7"/>
      <c r="N4" s="12">
        <v>3</v>
      </c>
      <c r="O4" s="80"/>
      <c r="P4" s="80"/>
      <c r="Q4" s="80"/>
      <c r="R4" s="80"/>
      <c r="S4" s="80"/>
      <c r="T4" s="80"/>
      <c r="U4" s="80"/>
      <c r="V4" s="80"/>
      <c r="W4" s="80"/>
    </row>
    <row r="5" spans="1:23" ht="42" x14ac:dyDescent="0.25">
      <c r="A5" s="75" t="s">
        <v>84</v>
      </c>
      <c r="B5" s="76"/>
      <c r="C5" s="76"/>
      <c r="D5" s="76"/>
      <c r="E5" s="77"/>
      <c r="F5" s="8"/>
      <c r="G5" s="3" t="s">
        <v>12</v>
      </c>
      <c r="H5" s="13">
        <f>D12</f>
        <v>50</v>
      </c>
      <c r="I5" s="10"/>
      <c r="J5" s="7"/>
      <c r="K5" s="14" t="s">
        <v>13</v>
      </c>
      <c r="L5" s="14">
        <v>2</v>
      </c>
      <c r="M5" s="7"/>
      <c r="N5" s="15">
        <v>2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42" x14ac:dyDescent="0.25">
      <c r="A6" s="16"/>
      <c r="B6" s="17" t="s">
        <v>14</v>
      </c>
      <c r="C6" s="18" t="s">
        <v>15</v>
      </c>
      <c r="D6" s="18" t="s">
        <v>16</v>
      </c>
      <c r="E6" s="18" t="s">
        <v>17</v>
      </c>
      <c r="F6" s="18" t="s">
        <v>16</v>
      </c>
      <c r="G6" s="3" t="s">
        <v>17</v>
      </c>
      <c r="H6" s="19">
        <f>F12</f>
        <v>90</v>
      </c>
      <c r="I6" s="10"/>
      <c r="J6" s="7"/>
      <c r="K6" s="20" t="s">
        <v>18</v>
      </c>
      <c r="L6" s="20">
        <v>1</v>
      </c>
      <c r="M6" s="7"/>
      <c r="N6" s="21">
        <v>1</v>
      </c>
      <c r="O6" s="80"/>
      <c r="P6" s="80"/>
      <c r="Q6" s="80"/>
      <c r="R6" s="80"/>
      <c r="S6" s="80"/>
      <c r="T6" s="80"/>
      <c r="U6" s="80"/>
      <c r="V6" s="80"/>
      <c r="W6" s="80"/>
    </row>
    <row r="7" spans="1:23" ht="60" x14ac:dyDescent="0.25">
      <c r="A7" s="16"/>
      <c r="B7" s="22" t="s">
        <v>19</v>
      </c>
      <c r="C7" s="23" t="s">
        <v>20</v>
      </c>
      <c r="D7" s="23"/>
      <c r="E7" s="24" t="s">
        <v>20</v>
      </c>
      <c r="F7" s="24"/>
      <c r="G7" s="3" t="s">
        <v>21</v>
      </c>
      <c r="H7" s="25">
        <f>AVERAGE(H5:H6)</f>
        <v>70</v>
      </c>
      <c r="I7" s="26">
        <v>0.6</v>
      </c>
      <c r="J7" s="7"/>
      <c r="K7" s="27" t="s">
        <v>22</v>
      </c>
      <c r="L7" s="27">
        <v>0</v>
      </c>
      <c r="M7" s="7"/>
      <c r="N7" s="28"/>
      <c r="O7" s="80"/>
      <c r="P7" s="80"/>
      <c r="Q7" s="80"/>
      <c r="R7" s="80"/>
      <c r="S7" s="80"/>
      <c r="T7" s="80"/>
      <c r="U7" s="80"/>
      <c r="V7" s="80"/>
      <c r="W7" s="80"/>
    </row>
    <row r="8" spans="1:23" ht="45" x14ac:dyDescent="0.25">
      <c r="A8" s="16"/>
      <c r="B8" s="29" t="s">
        <v>23</v>
      </c>
      <c r="C8" s="30" t="s">
        <v>24</v>
      </c>
      <c r="D8" s="24"/>
      <c r="E8" s="24" t="s">
        <v>25</v>
      </c>
      <c r="F8" s="24"/>
      <c r="G8" s="3" t="s">
        <v>26</v>
      </c>
      <c r="H8" s="3" t="s">
        <v>27</v>
      </c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30" x14ac:dyDescent="0.25">
      <c r="A9" s="16"/>
      <c r="B9" s="29" t="s">
        <v>28</v>
      </c>
      <c r="C9" s="30" t="s">
        <v>29</v>
      </c>
      <c r="D9" s="31"/>
      <c r="E9" s="24" t="s">
        <v>29</v>
      </c>
      <c r="F9" s="31"/>
      <c r="G9" s="16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3"/>
    </row>
    <row r="10" spans="1:23" ht="30" x14ac:dyDescent="0.25">
      <c r="A10" s="34"/>
      <c r="B10" s="29" t="s">
        <v>30</v>
      </c>
      <c r="C10" s="71">
        <v>50</v>
      </c>
      <c r="D10" s="36">
        <f>0.55*C10</f>
        <v>27.500000000000004</v>
      </c>
      <c r="E10" s="71">
        <v>50</v>
      </c>
      <c r="F10" s="36">
        <f>0.55*E10</f>
        <v>27.500000000000004</v>
      </c>
      <c r="G10" s="37"/>
      <c r="H10" s="38" t="s">
        <v>31</v>
      </c>
      <c r="I10" s="38" t="s">
        <v>32</v>
      </c>
      <c r="J10" s="39" t="s">
        <v>33</v>
      </c>
      <c r="K10" s="39" t="s">
        <v>34</v>
      </c>
      <c r="L10" s="39" t="s">
        <v>35</v>
      </c>
      <c r="M10" s="39" t="s">
        <v>36</v>
      </c>
      <c r="N10" s="39" t="s">
        <v>37</v>
      </c>
      <c r="O10" s="39" t="s">
        <v>38</v>
      </c>
      <c r="P10" s="39" t="s">
        <v>39</v>
      </c>
      <c r="Q10" s="39" t="s">
        <v>40</v>
      </c>
      <c r="R10" s="39" t="s">
        <v>41</v>
      </c>
      <c r="S10" s="39" t="s">
        <v>42</v>
      </c>
      <c r="T10" s="39" t="s">
        <v>43</v>
      </c>
      <c r="U10" s="39" t="s">
        <v>44</v>
      </c>
      <c r="V10" s="39" t="s">
        <v>45</v>
      </c>
      <c r="W10" s="33"/>
    </row>
    <row r="11" spans="1:23" ht="30" x14ac:dyDescent="0.25">
      <c r="A11" s="16">
        <v>1</v>
      </c>
      <c r="B11" s="40" t="s">
        <v>53</v>
      </c>
      <c r="C11" s="41">
        <v>34</v>
      </c>
      <c r="D11" s="42">
        <f>COUNTIF(C11:C20,"&gt;="&amp;D10)</f>
        <v>5</v>
      </c>
      <c r="E11" s="41">
        <v>41</v>
      </c>
      <c r="F11" s="43">
        <f>COUNTIF(E11:E20,"&gt;="&amp;F10)</f>
        <v>9</v>
      </c>
      <c r="G11" s="44" t="s">
        <v>46</v>
      </c>
      <c r="H11" s="45">
        <v>3</v>
      </c>
      <c r="I11" s="45"/>
      <c r="J11" s="46"/>
      <c r="K11" s="46">
        <v>3</v>
      </c>
      <c r="L11" s="46">
        <v>2</v>
      </c>
      <c r="M11" s="46">
        <v>1</v>
      </c>
      <c r="N11" s="46">
        <v>3</v>
      </c>
      <c r="O11" s="46">
        <v>3</v>
      </c>
      <c r="P11" s="46"/>
      <c r="Q11" s="46"/>
      <c r="R11" s="46">
        <v>1</v>
      </c>
      <c r="S11" s="46">
        <v>3</v>
      </c>
      <c r="T11" s="46">
        <v>3</v>
      </c>
      <c r="U11" s="46"/>
      <c r="V11" s="46">
        <v>3</v>
      </c>
      <c r="W11" s="33"/>
    </row>
    <row r="12" spans="1:23" ht="30" x14ac:dyDescent="0.25">
      <c r="A12" s="16">
        <v>2</v>
      </c>
      <c r="B12" s="40" t="s">
        <v>54</v>
      </c>
      <c r="C12" s="41">
        <v>33</v>
      </c>
      <c r="D12" s="47">
        <f>(D11/10)*100</f>
        <v>50</v>
      </c>
      <c r="E12" s="41">
        <v>47</v>
      </c>
      <c r="F12" s="48">
        <f>(F11/10)*100</f>
        <v>90</v>
      </c>
      <c r="G12" s="44" t="s">
        <v>47</v>
      </c>
      <c r="H12" s="49">
        <v>2</v>
      </c>
      <c r="I12" s="49"/>
      <c r="J12" s="46"/>
      <c r="K12" s="46">
        <v>3</v>
      </c>
      <c r="L12" s="46">
        <v>2</v>
      </c>
      <c r="M12" s="46">
        <v>2</v>
      </c>
      <c r="N12" s="46">
        <v>2</v>
      </c>
      <c r="O12" s="46">
        <v>3</v>
      </c>
      <c r="P12" s="46"/>
      <c r="Q12" s="46"/>
      <c r="R12" s="46">
        <v>2</v>
      </c>
      <c r="S12" s="46">
        <v>2</v>
      </c>
      <c r="T12" s="46">
        <v>1</v>
      </c>
      <c r="U12" s="46"/>
      <c r="V12" s="46">
        <v>2</v>
      </c>
      <c r="W12" s="33"/>
    </row>
    <row r="13" spans="1:23" ht="30" x14ac:dyDescent="0.25">
      <c r="A13" s="16">
        <v>3</v>
      </c>
      <c r="B13" s="40" t="s">
        <v>55</v>
      </c>
      <c r="C13" s="41">
        <v>28</v>
      </c>
      <c r="D13" s="42"/>
      <c r="E13" s="41">
        <v>42</v>
      </c>
      <c r="F13" s="50"/>
      <c r="G13" s="44" t="s">
        <v>48</v>
      </c>
      <c r="H13" s="49">
        <v>3</v>
      </c>
      <c r="I13" s="49"/>
      <c r="J13" s="46"/>
      <c r="K13" s="46">
        <v>2</v>
      </c>
      <c r="L13" s="46"/>
      <c r="M13" s="46">
        <v>3</v>
      </c>
      <c r="N13" s="46">
        <v>1</v>
      </c>
      <c r="O13" s="46">
        <v>3</v>
      </c>
      <c r="P13" s="46"/>
      <c r="Q13" s="46"/>
      <c r="R13" s="46">
        <v>2</v>
      </c>
      <c r="S13" s="46">
        <v>3</v>
      </c>
      <c r="T13" s="46">
        <v>1</v>
      </c>
      <c r="U13" s="46"/>
      <c r="V13" s="46">
        <v>3</v>
      </c>
      <c r="W13" s="33"/>
    </row>
    <row r="14" spans="1:23" ht="63" x14ac:dyDescent="0.25">
      <c r="A14" s="16">
        <v>4</v>
      </c>
      <c r="B14" s="40" t="s">
        <v>56</v>
      </c>
      <c r="C14" s="41">
        <v>24</v>
      </c>
      <c r="D14" s="42"/>
      <c r="E14" s="41">
        <v>46</v>
      </c>
      <c r="F14" s="50"/>
      <c r="G14" s="51" t="s">
        <v>49</v>
      </c>
      <c r="H14" s="52">
        <f>AVERAGE(H11:H13)</f>
        <v>2.6666666666666665</v>
      </c>
      <c r="I14" s="52"/>
      <c r="J14" s="52"/>
      <c r="K14" s="52">
        <f t="shared" ref="I14:V14" si="0">AVERAGE(K11:K13)</f>
        <v>2.6666666666666665</v>
      </c>
      <c r="L14" s="52">
        <f t="shared" si="0"/>
        <v>2</v>
      </c>
      <c r="M14" s="52">
        <f t="shared" si="0"/>
        <v>2</v>
      </c>
      <c r="N14" s="52">
        <f t="shared" si="0"/>
        <v>2</v>
      </c>
      <c r="O14" s="52">
        <f t="shared" si="0"/>
        <v>3</v>
      </c>
      <c r="P14" s="52"/>
      <c r="Q14" s="52"/>
      <c r="R14" s="52">
        <f t="shared" si="0"/>
        <v>1.6666666666666667</v>
      </c>
      <c r="S14" s="52">
        <f t="shared" si="0"/>
        <v>2.6666666666666665</v>
      </c>
      <c r="T14" s="52">
        <f t="shared" si="0"/>
        <v>1.6666666666666667</v>
      </c>
      <c r="U14" s="52"/>
      <c r="V14" s="52">
        <f t="shared" si="0"/>
        <v>2.6666666666666665</v>
      </c>
      <c r="W14" s="33"/>
    </row>
    <row r="15" spans="1:23" ht="47.25" x14ac:dyDescent="0.25">
      <c r="A15" s="16">
        <v>5</v>
      </c>
      <c r="B15" s="40" t="s">
        <v>57</v>
      </c>
      <c r="C15" s="41">
        <v>15</v>
      </c>
      <c r="D15" s="42"/>
      <c r="E15" s="41">
        <v>9</v>
      </c>
      <c r="F15" s="50"/>
      <c r="G15" s="53" t="s">
        <v>50</v>
      </c>
      <c r="H15" s="54">
        <f>(H7*H14)/100</f>
        <v>1.8666666666666665</v>
      </c>
      <c r="I15" s="54"/>
      <c r="J15" s="54"/>
      <c r="K15" s="54">
        <f>(H7*K14)/100</f>
        <v>1.8666666666666665</v>
      </c>
      <c r="L15" s="54">
        <f>(H7*L14)/100</f>
        <v>1.4</v>
      </c>
      <c r="M15" s="54">
        <f>(H7*M14)/100</f>
        <v>1.4</v>
      </c>
      <c r="N15" s="54">
        <f>(H7*N14)/100</f>
        <v>1.4</v>
      </c>
      <c r="O15" s="54">
        <f>(H7*O14)/100</f>
        <v>2.1</v>
      </c>
      <c r="P15" s="54"/>
      <c r="Q15" s="54"/>
      <c r="R15" s="54">
        <f>(H7*R14)/100</f>
        <v>1.1666666666666667</v>
      </c>
      <c r="S15" s="54">
        <f>(H7*S14)/100</f>
        <v>1.8666666666666665</v>
      </c>
      <c r="T15" s="54">
        <f>(H7*T14)/100</f>
        <v>1.1666666666666667</v>
      </c>
      <c r="U15" s="54"/>
      <c r="V15" s="54">
        <f>(H7*V14)/100</f>
        <v>1.8666666666666665</v>
      </c>
      <c r="W15" s="33"/>
    </row>
    <row r="16" spans="1:23" ht="30" x14ac:dyDescent="0.25">
      <c r="A16" s="16">
        <v>6</v>
      </c>
      <c r="B16" s="40" t="s">
        <v>58</v>
      </c>
      <c r="C16" s="41">
        <v>31</v>
      </c>
      <c r="D16" s="42"/>
      <c r="E16" s="41">
        <v>50</v>
      </c>
      <c r="F16" s="50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7"/>
    </row>
    <row r="17" spans="1:23" ht="30" x14ac:dyDescent="0.25">
      <c r="A17" s="16">
        <v>7</v>
      </c>
      <c r="B17" s="40" t="s">
        <v>59</v>
      </c>
      <c r="C17" s="41">
        <v>33</v>
      </c>
      <c r="D17" s="42"/>
      <c r="E17" s="41">
        <v>51</v>
      </c>
      <c r="F17" s="42"/>
      <c r="G17" s="1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7"/>
    </row>
    <row r="18" spans="1:23" ht="30" x14ac:dyDescent="0.25">
      <c r="A18" s="16">
        <v>8</v>
      </c>
      <c r="B18" s="40" t="s">
        <v>60</v>
      </c>
      <c r="C18" s="41">
        <v>20</v>
      </c>
      <c r="D18" s="42"/>
      <c r="E18" s="41">
        <v>30</v>
      </c>
      <c r="F18" s="56"/>
      <c r="G18" s="34"/>
      <c r="H18" s="33"/>
      <c r="I18" s="33"/>
      <c r="J18" s="33"/>
      <c r="K18" s="33"/>
      <c r="L18" s="33"/>
      <c r="M18" s="33"/>
      <c r="N18" s="33"/>
      <c r="O18" s="33"/>
      <c r="P18" s="33"/>
      <c r="Q18" s="55"/>
      <c r="R18" s="55"/>
      <c r="S18" s="55"/>
      <c r="T18" s="55"/>
      <c r="U18" s="55"/>
      <c r="V18" s="55"/>
      <c r="W18" s="55"/>
    </row>
    <row r="19" spans="1:23" ht="30" x14ac:dyDescent="0.25">
      <c r="A19" s="16">
        <v>9</v>
      </c>
      <c r="B19" s="40" t="s">
        <v>61</v>
      </c>
      <c r="C19" s="41">
        <v>22</v>
      </c>
      <c r="D19" s="42"/>
      <c r="E19" s="41">
        <v>32</v>
      </c>
      <c r="F19" s="56"/>
      <c r="G19" s="34"/>
      <c r="H19" s="33"/>
      <c r="I19" s="33"/>
      <c r="J19" s="33"/>
      <c r="K19" s="57"/>
      <c r="L19" s="57"/>
      <c r="M19" s="57"/>
      <c r="N19" s="57"/>
      <c r="O19" s="57"/>
      <c r="P19" s="57"/>
      <c r="Q19" s="7"/>
      <c r="R19" s="7"/>
      <c r="S19" s="7"/>
      <c r="T19" s="7"/>
      <c r="U19" s="7"/>
      <c r="V19" s="7"/>
      <c r="W19" s="55"/>
    </row>
    <row r="20" spans="1:23" ht="30" x14ac:dyDescent="0.25">
      <c r="A20" s="16">
        <v>10</v>
      </c>
      <c r="B20" s="40" t="s">
        <v>62</v>
      </c>
      <c r="C20" s="41">
        <v>25</v>
      </c>
      <c r="D20" s="42"/>
      <c r="E20" s="41">
        <v>48</v>
      </c>
      <c r="F20" s="56"/>
      <c r="G20" s="34"/>
      <c r="H20" s="57"/>
      <c r="I20" s="58"/>
      <c r="J20" s="59"/>
      <c r="K20" s="59"/>
      <c r="L20" s="57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</row>
  </sheetData>
  <mergeCells count="7">
    <mergeCell ref="A1:E1"/>
    <mergeCell ref="G1:M1"/>
    <mergeCell ref="A2:E2"/>
    <mergeCell ref="A3:E3"/>
    <mergeCell ref="O3:W7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Research Methodology</vt:lpstr>
      <vt:lpstr>Blood Banking</vt:lpstr>
      <vt:lpstr>Medical Law and Ethics</vt:lpstr>
      <vt:lpstr>Medical Laboratory Management</vt:lpstr>
      <vt:lpstr>MYCOLOGY AND VIROLOGY</vt:lpstr>
      <vt:lpstr>INTRODUCTION TO QUALITY AND PAT</vt:lpstr>
      <vt:lpstr>IMMUNOLOGY</vt:lpstr>
      <vt:lpstr>APPLIED HEMATOLOGY</vt:lpstr>
      <vt:lpstr>APPLIED BIOCHEMISTRY</vt:lpstr>
      <vt:lpstr>BASIC HISTOLOGY</vt:lpstr>
      <vt:lpstr>IMMUNOLOGY AND HIST LAB</vt:lpstr>
      <vt:lpstr>PARASITOLOGY</vt:lpstr>
      <vt:lpstr>ADVANCE BIOCHEMISTRY</vt:lpstr>
      <vt:lpstr>ADVANCE HEMATOLOGY</vt:lpstr>
      <vt:lpstr>BASIC COMPUTER AND INFORMATION </vt:lpstr>
      <vt:lpstr>INTRODUCTION TO BIOLOGY</vt:lpstr>
      <vt:lpstr>ANATOMY, PHYSIOLOGY,HEMAT LAB</vt:lpstr>
      <vt:lpstr>MICROBIOLOGY</vt:lpstr>
      <vt:lpstr>CLINICAL PATHOLOGY</vt:lpstr>
      <vt:lpstr>ENVIRONMENTAL SCIENCE</vt:lpstr>
      <vt:lpstr>BASIC BIOCHEMISTRY</vt:lpstr>
      <vt:lpstr>CLINICAL PATHOLOGY AND MICROBIO</vt:lpstr>
      <vt:lpstr>MINI PROJECT</vt:lpstr>
      <vt:lpstr>PROJECT</vt:lpstr>
      <vt:lpstr>INTERNSHIP</vt:lpstr>
      <vt:lpstr>GENERAL DUTY ASSIS SERVICE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2022-11-05T19:46:21Z</dcterms:modified>
</cp:coreProperties>
</file>