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G:\GENETICS AND PLANT BREEDING NAAC REVISED\"/>
    </mc:Choice>
  </mc:AlternateContent>
  <xr:revisionPtr revIDLastSave="0" documentId="13_ncr:1_{C0BD37B7-CD12-4C1C-ABE5-477924639C82}" xr6:coauthVersionLast="47" xr6:coauthVersionMax="47" xr10:uidLastSave="{00000000-0000-0000-0000-000000000000}"/>
  <bookViews>
    <workbookView xWindow="-120" yWindow="-120" windowWidth="29040" windowHeight="15840" firstSheet="12" activeTab="19" xr2:uid="{00000000-000D-0000-FFFF-FFFF00000000}"/>
  </bookViews>
  <sheets>
    <sheet name="1ST SEM MAGP1102" sheetId="1" r:id="rId1"/>
    <sheet name=" 1ST SEM MAMB 1101" sheetId="2" r:id="rId2"/>
    <sheet name="1ST SEM MAMB1102" sheetId="3" r:id="rId3"/>
    <sheet name="1ST SEM  MAMB 2110" sheetId="4" r:id="rId4"/>
    <sheet name="2ND SEM" sheetId="5" r:id="rId5"/>
    <sheet name="1ST SEM MALI 1101" sheetId="6" r:id="rId6"/>
    <sheet name="1ST SEM MACS 1101" sheetId="7" r:id="rId7"/>
    <sheet name="SEM 2 MAIP 1201" sheetId="8" r:id="rId8"/>
    <sheet name="SEM 2 MALT 1201" sheetId="9" r:id="rId9"/>
    <sheet name="SEM 3 MAAR 2101" sheetId="10" r:id="rId10"/>
    <sheet name="SEM 3 MADM 2101" sheetId="11" r:id="rId11"/>
    <sheet name="SEM 2 MAGP1102" sheetId="12" r:id="rId12"/>
    <sheet name="SEM 1 MAGP 1101" sheetId="13" r:id="rId13"/>
    <sheet name="SEM 1 MAGP 1103" sheetId="14" r:id="rId14"/>
    <sheet name="SEM 2 MAGP 1204" sheetId="15" r:id="rId15"/>
    <sheet name="SEM 2 MAGP 1205" sheetId="16" r:id="rId16"/>
    <sheet name="SEM 2 MAGP 2107" sheetId="17" r:id="rId17"/>
    <sheet name="SEM 2 MAGP 1291" sheetId="18" r:id="rId18"/>
    <sheet name="SEM 2 MAPB 1206" sheetId="19" r:id="rId19"/>
    <sheet name="Sheet1" sheetId="20" r:id="rId20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9" l="1"/>
  <c r="J15" i="19"/>
  <c r="K15" i="19"/>
  <c r="H15" i="19"/>
  <c r="K14" i="19"/>
  <c r="J14" i="19"/>
  <c r="I14" i="19"/>
  <c r="H14" i="19"/>
  <c r="F11" i="19"/>
  <c r="F12" i="19" s="1"/>
  <c r="H6" i="19" s="1"/>
  <c r="D11" i="19"/>
  <c r="D12" i="19" s="1"/>
  <c r="H5" i="19" s="1"/>
  <c r="F10" i="19"/>
  <c r="D10" i="19"/>
  <c r="I15" i="18"/>
  <c r="J15" i="18"/>
  <c r="K15" i="18"/>
  <c r="I14" i="18"/>
  <c r="J14" i="18"/>
  <c r="K14" i="18"/>
  <c r="H14" i="18"/>
  <c r="H15" i="18" s="1"/>
  <c r="F11" i="18"/>
  <c r="F12" i="18" s="1"/>
  <c r="H6" i="18" s="1"/>
  <c r="F10" i="18"/>
  <c r="D10" i="18"/>
  <c r="D11" i="18" s="1"/>
  <c r="D12" i="18" s="1"/>
  <c r="H5" i="18" s="1"/>
  <c r="I15" i="17"/>
  <c r="J15" i="17"/>
  <c r="I14" i="17"/>
  <c r="J14" i="17"/>
  <c r="H14" i="17"/>
  <c r="H15" i="17" s="1"/>
  <c r="D11" i="17"/>
  <c r="D12" i="17" s="1"/>
  <c r="H5" i="17" s="1"/>
  <c r="F10" i="17"/>
  <c r="F11" i="17" s="1"/>
  <c r="F12" i="17" s="1"/>
  <c r="H6" i="17" s="1"/>
  <c r="D10" i="17"/>
  <c r="I15" i="16"/>
  <c r="J15" i="16"/>
  <c r="K15" i="16"/>
  <c r="K14" i="16"/>
  <c r="J14" i="16"/>
  <c r="I14" i="16"/>
  <c r="H14" i="16"/>
  <c r="H15" i="16" s="1"/>
  <c r="D11" i="16"/>
  <c r="D12" i="16" s="1"/>
  <c r="H5" i="16" s="1"/>
  <c r="F10" i="16"/>
  <c r="F11" i="16" s="1"/>
  <c r="F12" i="16" s="1"/>
  <c r="H6" i="16" s="1"/>
  <c r="D10" i="16"/>
  <c r="H7" i="19" l="1"/>
  <c r="H7" i="18"/>
  <c r="H7" i="17"/>
  <c r="H7" i="16"/>
  <c r="K14" i="15"/>
  <c r="K15" i="15" s="1"/>
  <c r="J14" i="15"/>
  <c r="J15" i="15" s="1"/>
  <c r="I14" i="15"/>
  <c r="I15" i="15" s="1"/>
  <c r="H14" i="15"/>
  <c r="H15" i="15" s="1"/>
  <c r="F11" i="15"/>
  <c r="F12" i="15" s="1"/>
  <c r="H6" i="15" s="1"/>
  <c r="D11" i="15"/>
  <c r="D12" i="15" s="1"/>
  <c r="H5" i="15" s="1"/>
  <c r="F10" i="15"/>
  <c r="D10" i="15"/>
  <c r="I15" i="14"/>
  <c r="J15" i="14"/>
  <c r="K15" i="14"/>
  <c r="H15" i="14"/>
  <c r="D11" i="14"/>
  <c r="D12" i="14" s="1"/>
  <c r="H5" i="14" s="1"/>
  <c r="K14" i="14"/>
  <c r="J14" i="14"/>
  <c r="I14" i="14"/>
  <c r="H14" i="14"/>
  <c r="F10" i="14"/>
  <c r="F11" i="14" s="1"/>
  <c r="F12" i="14" s="1"/>
  <c r="H6" i="14" s="1"/>
  <c r="D10" i="14"/>
  <c r="D11" i="13"/>
  <c r="D12" i="13" s="1"/>
  <c r="H5" i="13" s="1"/>
  <c r="K14" i="13"/>
  <c r="K15" i="13" s="1"/>
  <c r="J14" i="13"/>
  <c r="J15" i="13" s="1"/>
  <c r="I14" i="13"/>
  <c r="I15" i="13" s="1"/>
  <c r="H14" i="13"/>
  <c r="H15" i="13" s="1"/>
  <c r="F10" i="13"/>
  <c r="F11" i="13" s="1"/>
  <c r="F12" i="13" s="1"/>
  <c r="H6" i="13" s="1"/>
  <c r="D10" i="13"/>
  <c r="I15" i="12"/>
  <c r="J15" i="12"/>
  <c r="K15" i="12"/>
  <c r="F11" i="12"/>
  <c r="F12" i="12" s="1"/>
  <c r="D12" i="12"/>
  <c r="D11" i="12"/>
  <c r="K14" i="12"/>
  <c r="J14" i="12"/>
  <c r="I14" i="12"/>
  <c r="H14" i="12"/>
  <c r="H15" i="12" s="1"/>
  <c r="F10" i="12"/>
  <c r="D10" i="12"/>
  <c r="I15" i="11"/>
  <c r="J15" i="11"/>
  <c r="K15" i="11"/>
  <c r="H15" i="11"/>
  <c r="F12" i="11"/>
  <c r="D12" i="11"/>
  <c r="F11" i="11"/>
  <c r="D11" i="11"/>
  <c r="K14" i="11"/>
  <c r="J14" i="11"/>
  <c r="I14" i="11"/>
  <c r="H14" i="11"/>
  <c r="F10" i="11"/>
  <c r="D10" i="11"/>
  <c r="F12" i="10"/>
  <c r="F11" i="10"/>
  <c r="D12" i="10"/>
  <c r="D11" i="10"/>
  <c r="K14" i="10"/>
  <c r="K15" i="10" s="1"/>
  <c r="J14" i="10"/>
  <c r="J15" i="10" s="1"/>
  <c r="I14" i="10"/>
  <c r="I15" i="10" s="1"/>
  <c r="H14" i="10"/>
  <c r="H15" i="10" s="1"/>
  <c r="F10" i="10"/>
  <c r="D10" i="10"/>
  <c r="I15" i="9"/>
  <c r="J15" i="9"/>
  <c r="K15" i="9"/>
  <c r="H15" i="9"/>
  <c r="K14" i="9"/>
  <c r="J14" i="9"/>
  <c r="I14" i="9"/>
  <c r="H14" i="9"/>
  <c r="D11" i="9"/>
  <c r="D12" i="9" s="1"/>
  <c r="H5" i="9" s="1"/>
  <c r="F10" i="9"/>
  <c r="F11" i="9" s="1"/>
  <c r="F12" i="9" s="1"/>
  <c r="H6" i="9" s="1"/>
  <c r="D10" i="9"/>
  <c r="I15" i="8"/>
  <c r="J15" i="8"/>
  <c r="K15" i="8"/>
  <c r="H15" i="8"/>
  <c r="K14" i="8"/>
  <c r="J14" i="8"/>
  <c r="I14" i="8"/>
  <c r="H14" i="8"/>
  <c r="D11" i="8"/>
  <c r="D12" i="8" s="1"/>
  <c r="H5" i="8" s="1"/>
  <c r="F10" i="8"/>
  <c r="F11" i="8" s="1"/>
  <c r="F12" i="8" s="1"/>
  <c r="H6" i="8" s="1"/>
  <c r="D10" i="8"/>
  <c r="I15" i="7"/>
  <c r="J15" i="7"/>
  <c r="K15" i="7"/>
  <c r="H15" i="7"/>
  <c r="F10" i="7"/>
  <c r="F11" i="7" s="1"/>
  <c r="F12" i="7" s="1"/>
  <c r="H6" i="7" s="1"/>
  <c r="D10" i="7"/>
  <c r="K14" i="7"/>
  <c r="J14" i="7"/>
  <c r="I14" i="7"/>
  <c r="H14" i="7"/>
  <c r="D11" i="7"/>
  <c r="D12" i="7" s="1"/>
  <c r="H5" i="7" s="1"/>
  <c r="I15" i="6"/>
  <c r="J15" i="6"/>
  <c r="K15" i="6"/>
  <c r="H15" i="6"/>
  <c r="F10" i="6"/>
  <c r="F11" i="6" s="1"/>
  <c r="F12" i="6" s="1"/>
  <c r="D10" i="6"/>
  <c r="D11" i="6" s="1"/>
  <c r="D12" i="6" s="1"/>
  <c r="K14" i="6"/>
  <c r="J14" i="6"/>
  <c r="I14" i="6"/>
  <c r="H14" i="6"/>
  <c r="I14" i="5"/>
  <c r="J14" i="5"/>
  <c r="J15" i="5" s="1"/>
  <c r="K14" i="5"/>
  <c r="H14" i="5"/>
  <c r="H15" i="5" s="1"/>
  <c r="I15" i="5"/>
  <c r="K15" i="5"/>
  <c r="F12" i="5"/>
  <c r="D12" i="5"/>
  <c r="D11" i="5"/>
  <c r="F11" i="5"/>
  <c r="F10" i="5"/>
  <c r="D10" i="5"/>
  <c r="I15" i="4"/>
  <c r="J15" i="4"/>
  <c r="K15" i="4"/>
  <c r="K14" i="4"/>
  <c r="J14" i="4"/>
  <c r="I14" i="4"/>
  <c r="H14" i="4"/>
  <c r="H15" i="4" s="1"/>
  <c r="F10" i="4"/>
  <c r="F11" i="4" s="1"/>
  <c r="F12" i="4" s="1"/>
  <c r="H6" i="4" s="1"/>
  <c r="D10" i="4"/>
  <c r="D11" i="4" s="1"/>
  <c r="D12" i="4" s="1"/>
  <c r="H5" i="4" s="1"/>
  <c r="I15" i="3"/>
  <c r="J15" i="3"/>
  <c r="K15" i="3"/>
  <c r="H15" i="3"/>
  <c r="K14" i="3"/>
  <c r="J14" i="3"/>
  <c r="I14" i="3"/>
  <c r="H14" i="3"/>
  <c r="D11" i="3"/>
  <c r="D12" i="3" s="1"/>
  <c r="H5" i="3" s="1"/>
  <c r="F10" i="3"/>
  <c r="F11" i="3" s="1"/>
  <c r="F12" i="3" s="1"/>
  <c r="H6" i="3" s="1"/>
  <c r="D10" i="3"/>
  <c r="F12" i="2"/>
  <c r="I14" i="2"/>
  <c r="I15" i="2" s="1"/>
  <c r="J14" i="2"/>
  <c r="K14" i="2"/>
  <c r="H14" i="2"/>
  <c r="H15" i="2" s="1"/>
  <c r="J15" i="2"/>
  <c r="K15" i="2"/>
  <c r="F10" i="2"/>
  <c r="F11" i="2" s="1"/>
  <c r="H6" i="2" s="1"/>
  <c r="D10" i="2"/>
  <c r="D11" i="2" s="1"/>
  <c r="D12" i="2" s="1"/>
  <c r="H5" i="2" s="1"/>
  <c r="I14" i="1"/>
  <c r="J14" i="1"/>
  <c r="K14" i="1"/>
  <c r="L14" i="1"/>
  <c r="M14" i="1"/>
  <c r="N14" i="1"/>
  <c r="H14" i="1"/>
  <c r="D10" i="1"/>
  <c r="D11" i="1"/>
  <c r="D12" i="1" s="1"/>
  <c r="F11" i="1"/>
  <c r="F12" i="1" s="1"/>
  <c r="F10" i="1"/>
  <c r="H7" i="15" l="1"/>
  <c r="H7" i="14"/>
  <c r="H7" i="13"/>
  <c r="H6" i="12"/>
  <c r="H5" i="12"/>
  <c r="H7" i="12"/>
  <c r="H5" i="11"/>
  <c r="H6" i="11"/>
  <c r="H7" i="11"/>
  <c r="H6" i="10"/>
  <c r="H5" i="10"/>
  <c r="H7" i="10"/>
  <c r="H7" i="9"/>
  <c r="H7" i="8"/>
  <c r="H7" i="7"/>
  <c r="H6" i="6"/>
  <c r="H7" i="6" s="1"/>
  <c r="H5" i="6"/>
  <c r="H5" i="5"/>
  <c r="H6" i="5"/>
  <c r="H7" i="5"/>
  <c r="H7" i="4"/>
  <c r="H7" i="3"/>
  <c r="H7" i="2"/>
  <c r="H6" i="1"/>
  <c r="H5" i="1"/>
  <c r="H7" i="1"/>
  <c r="J15" i="1" l="1"/>
  <c r="L15" i="1"/>
  <c r="M15" i="1"/>
  <c r="N15" i="1"/>
  <c r="I15" i="1"/>
  <c r="K15" i="1"/>
  <c r="H15" i="1"/>
</calcChain>
</file>

<file path=xl/sharedStrings.xml><?xml version="1.0" encoding="utf-8"?>
<sst xmlns="http://schemas.openxmlformats.org/spreadsheetml/2006/main" count="942" uniqueCount="108">
  <si>
    <t>Centurion University of Technology &amp; Management</t>
  </si>
  <si>
    <t>EXAMINATION</t>
  </si>
  <si>
    <t>% of student that should have attained level 3</t>
  </si>
  <si>
    <t>40% students are in level 3</t>
  </si>
  <si>
    <t>CO Attainment Target</t>
  </si>
  <si>
    <t>Student Perf  Threshold for all COs</t>
  </si>
  <si>
    <t>Attaintment level</t>
  </si>
  <si>
    <t>Affinity Level of CO-PO mapping</t>
  </si>
  <si>
    <t>CO-PO is attained</t>
  </si>
  <si>
    <t>&gt;=60%</t>
  </si>
  <si>
    <t>CA</t>
  </si>
  <si>
    <t>&gt;=50%</t>
  </si>
  <si>
    <t xml:space="preserve"> </t>
  </si>
  <si>
    <t xml:space="preserve">CA </t>
  </si>
  <si>
    <t xml:space="preserve"> score/%</t>
  </si>
  <si>
    <t>ES</t>
  </si>
  <si>
    <t>&gt;=40%</t>
  </si>
  <si>
    <t>Question</t>
  </si>
  <si>
    <t>All Questions</t>
  </si>
  <si>
    <t>Avg CO Attainment of all the COs</t>
  </si>
  <si>
    <t>&lt;40%</t>
  </si>
  <si>
    <t>Blooms Level</t>
  </si>
  <si>
    <t>L3</t>
  </si>
  <si>
    <t>L3,L4,L5</t>
  </si>
  <si>
    <t>CO</t>
  </si>
  <si>
    <t>Achieved</t>
  </si>
  <si>
    <t>Course Outcome</t>
  </si>
  <si>
    <t>CO 1, 2, 3</t>
  </si>
  <si>
    <t>Max Marks</t>
  </si>
  <si>
    <t>PO1</t>
  </si>
  <si>
    <t>PO2</t>
  </si>
  <si>
    <t>P03</t>
  </si>
  <si>
    <t>P04</t>
  </si>
  <si>
    <t>P05</t>
  </si>
  <si>
    <t>P06</t>
  </si>
  <si>
    <t>P07</t>
  </si>
  <si>
    <t>CO1</t>
  </si>
  <si>
    <t>CO2</t>
  </si>
  <si>
    <t>CO3</t>
  </si>
  <si>
    <t>Avg of CO-PO affinity levels</t>
  </si>
  <si>
    <t>PO Attainment</t>
  </si>
  <si>
    <r>
      <t xml:space="preserve">Example of curriculum mapping to outcomes 3.:PO1-PO12
</t>
    </r>
    <r>
      <rPr>
        <b/>
        <sz val="11"/>
        <color indexed="8"/>
        <rFont val="Calibri"/>
        <family val="2"/>
      </rPr>
      <t>High</t>
    </r>
    <r>
      <rPr>
        <sz val="11"/>
        <color theme="1"/>
        <rFont val="Calibri"/>
        <family val="2"/>
        <scheme val="minor"/>
      </rPr>
      <t xml:space="preserve"> (3) topics are fully introduced, developed and reinforced throughout the course in course lectures, labs, homework assignments, tests, exams, projects ; an “application knowledge”
</t>
    </r>
    <r>
      <rPr>
        <b/>
        <sz val="11"/>
        <color indexed="8"/>
        <rFont val="Calibri"/>
        <family val="2"/>
      </rPr>
      <t>Medium</t>
    </r>
    <r>
      <rPr>
        <sz val="11"/>
        <color theme="1"/>
        <rFont val="Calibri"/>
        <family val="2"/>
        <scheme val="minor"/>
      </rPr>
      <t xml:space="preserve"> (2) Topics are introduced and further developed and reinforced in course lectures, labs, assignments, tests, etc., a “Working knowledge”
</t>
    </r>
    <r>
      <rPr>
        <b/>
        <sz val="11"/>
        <color indexed="8"/>
        <rFont val="Calibri"/>
        <family val="2"/>
      </rPr>
      <t xml:space="preserve">Low </t>
    </r>
    <r>
      <rPr>
        <sz val="11"/>
        <color theme="1"/>
        <rFont val="Calibri"/>
        <family val="2"/>
        <scheme val="minor"/>
      </rPr>
      <t xml:space="preserve">(1) Topics are introduced in course lectures, labs, homework, assignments, etc, “Talking knowledge” or “awareness”
</t>
    </r>
    <r>
      <rPr>
        <b/>
        <sz val="11"/>
        <color indexed="8"/>
        <rFont val="Calibri"/>
        <family val="2"/>
      </rPr>
      <t>(0)</t>
    </r>
    <r>
      <rPr>
        <sz val="11"/>
        <color theme="1"/>
        <rFont val="Calibri"/>
        <family val="2"/>
        <scheme val="minor"/>
      </rPr>
      <t xml:space="preserve"> does not relate 
</t>
    </r>
  </si>
  <si>
    <t>190805210001</t>
  </si>
  <si>
    <t>190805210002</t>
  </si>
  <si>
    <t>190805210003</t>
  </si>
  <si>
    <t>190805210004</t>
  </si>
  <si>
    <t>190805210005</t>
  </si>
  <si>
    <t>190805210006</t>
  </si>
  <si>
    <t>Question Paper:  Principles of Cytogenetics</t>
  </si>
  <si>
    <t>Course Name :   Principles of Cytogenetics Department : GPB&amp;SST</t>
  </si>
  <si>
    <t>Course Code : MAGP1102      Max Marks :100</t>
  </si>
  <si>
    <t>Question Paper:  Principals of Biotechnology</t>
  </si>
  <si>
    <t>Course Name :   Principals of Biotechnology Department : GPB&amp;SST</t>
  </si>
  <si>
    <t>Course Code : MAMB1101       Max Marks :100</t>
  </si>
  <si>
    <t>Question Paper: FUNDAMENTALS OF MOLECULAR BIOLOGY</t>
  </si>
  <si>
    <t>Course Name : FUNDAMENTALS OF MOLECULAR BIOLOGY Department : GPB&amp;SST</t>
  </si>
  <si>
    <t>Course Code : MAMB1102       Max Marks :100</t>
  </si>
  <si>
    <t>Question Paper: GENOMICS &amp; PROTEOMICS</t>
  </si>
  <si>
    <t>Course Name : GENOMICS &amp; PROTEOMICS Department : GPB&amp;SST</t>
  </si>
  <si>
    <t>Course Code : MAMB 2110         Max Marks :100</t>
  </si>
  <si>
    <t xml:space="preserve">Question Paper: STATISTICAL METHODS FOR APPLIED SCIENCES </t>
  </si>
  <si>
    <t>Course Name : STATISTICAL METHODS FOR APPLIED SCIENCES  Department : GPB&amp;SST</t>
  </si>
  <si>
    <t>Course Code : MAST 2102             Max Marks :100</t>
  </si>
  <si>
    <t>Question Paper: LIBRARY &amp; INFORMATION SERVICES</t>
  </si>
  <si>
    <t>Course Name : LIBRARY &amp; INFORMATION SERVICES  Department : GPB&amp;SST</t>
  </si>
  <si>
    <t>Course Code : MALI 1101                Max Marks :100</t>
  </si>
  <si>
    <t>&gt;=30%</t>
  </si>
  <si>
    <t>&lt;30%</t>
  </si>
  <si>
    <t>Question Paper: TECHNICAL WRITING &amp; COMMUNICATIONS SKILLS</t>
  </si>
  <si>
    <t>Course Name : TECHNICAL WRITING &amp; COMMUNICATIONS SKILLS Department : GPB&amp;SST</t>
  </si>
  <si>
    <t>Course Code : MACS 1101                  Max Marks :100</t>
  </si>
  <si>
    <t>Question Paper: INTELLECTUAL PROPERTY &amp; ITS MANAGEMENT IN AGRICULTURE</t>
  </si>
  <si>
    <t>Course Name :INTELLECTUAL PROPERTY &amp; ITS MANAGEMENT IN AGRICULTURE Department : GPB&amp;SST</t>
  </si>
  <si>
    <t>Course Code : MAIP 1201               Max Marks :100</t>
  </si>
  <si>
    <t>Question Paper: Basic Concept in Laboratory Techniques</t>
  </si>
  <si>
    <t>Course Name :Basic Concept in Laboratory Techniques Department : GPB&amp;SST</t>
  </si>
  <si>
    <t>Course Code : MALT 1201               Max Marks :100</t>
  </si>
  <si>
    <t>Question Paper: AGRICULTURAL RESEARCH, RESEARCH ETHICS &amp; RURAL DEVELOPMENT PROGRAMMES</t>
  </si>
  <si>
    <t>Course Name :AGRICULTURAL RESEARCH, RESEARCH ETHICS &amp; RURAL DEVELOPMENT PROGRAMMES Department : GPB&amp;SST</t>
  </si>
  <si>
    <t>Course Code : MAAR 2101        Max Marks :100</t>
  </si>
  <si>
    <t>Question Paper: DISASTER MANAGEMENT</t>
  </si>
  <si>
    <t>Course Name :DISASTER MANAGEMENT Department : GPB&amp;SST</t>
  </si>
  <si>
    <t>Course Code : MADM 2101              Max Marks :100</t>
  </si>
  <si>
    <t>Question Paper: Principles of Cytogenetics</t>
  </si>
  <si>
    <t>Course Name :Principles of Cytogenetics Department : GPB&amp;SST</t>
  </si>
  <si>
    <t>Course Code : MAGP1102                 Max Marks :100</t>
  </si>
  <si>
    <t>Question Paper: Principles of Genetics</t>
  </si>
  <si>
    <t>Course Code : MAGP1101                  Max Marks :100</t>
  </si>
  <si>
    <t>Question Paper: Principles of Plant Breeding</t>
  </si>
  <si>
    <t>Course Name :Principles of Plant Breeding Department : GPB&amp;SST</t>
  </si>
  <si>
    <t>Course Code : MAGP1103       Max Marks :100</t>
  </si>
  <si>
    <t>Course Name :Principles of Genetics Department : GPB&amp;SST</t>
  </si>
  <si>
    <t>Course Name :Principles of Quantitative Genetics Department : GPB&amp;SST</t>
  </si>
  <si>
    <t>Question Paper: Principles of Quantitative Genetics</t>
  </si>
  <si>
    <t>Course Code : MAGP 1204       Max Marks :100</t>
  </si>
  <si>
    <t>Course Code :  MAGP 1205      Max Marks :100</t>
  </si>
  <si>
    <t>Question Paper: Cell Biology and Molecular Genetics</t>
  </si>
  <si>
    <t>Course Name : Cell Biology and Molecular GeneticsDepartment : GPB&amp;SST</t>
  </si>
  <si>
    <t>Question Paper: Heterosis Breeding</t>
  </si>
  <si>
    <t>Course Name : Heterosis BreedingDepartment : GPB&amp;SST</t>
  </si>
  <si>
    <t>Course Code :  MAGP2107        Max Marks :100</t>
  </si>
  <si>
    <t>Question Paper: Master Seminar</t>
  </si>
  <si>
    <t>Course Name : Master Seminar    Department : GPB&amp;SST</t>
  </si>
  <si>
    <t>Course Code : MAGP 1291        Max Marks :100</t>
  </si>
  <si>
    <t>PSO1</t>
  </si>
  <si>
    <t>Question Paper: Biotechnology for Crop Improvement</t>
  </si>
  <si>
    <t>Course Name : Biotechnology for Crop Improvement   Department : GPB&amp;SST</t>
  </si>
  <si>
    <t>Course Code :  MAPB 1206      Max Marks :100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</si>
</sst>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0"/>
    <numFmt numFmtId="167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rgb="FFFF0000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1" fontId="3" fillId="2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1" fontId="3" fillId="2" borderId="0" xfId="0" applyNumberFormat="1" applyFont="1" applyFill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1" fontId="3" fillId="5" borderId="8" xfId="0" applyNumberFormat="1" applyFont="1" applyFill="1" applyBorder="1" applyAlignment="1">
      <alignment vertical="center"/>
    </xf>
    <xf numFmtId="1" fontId="6" fillId="4" borderId="8" xfId="0" applyNumberFormat="1" applyFon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1" fontId="3" fillId="5" borderId="4" xfId="0" applyNumberFormat="1" applyFont="1" applyFill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4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/>
    </xf>
    <xf numFmtId="10" fontId="2" fillId="0" borderId="4" xfId="1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5" fontId="3" fillId="4" borderId="4" xfId="0" applyNumberFormat="1" applyFont="1" applyFill="1" applyBorder="1" applyAlignment="1">
      <alignment horizontal="center" vertical="center"/>
    </xf>
    <xf numFmtId="1" fontId="2" fillId="4" borderId="4" xfId="0" applyNumberFormat="1" applyFont="1" applyFill="1" applyBorder="1" applyAlignment="1">
      <alignment horizontal="center" vertical="center"/>
    </xf>
    <xf numFmtId="165" fontId="2" fillId="4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Border="1" applyAlignment="1">
      <alignment vertical="center"/>
    </xf>
    <xf numFmtId="1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1" fontId="0" fillId="0" borderId="4" xfId="0" applyNumberFormat="1" applyBorder="1" applyAlignment="1">
      <alignment horizontal="center"/>
    </xf>
    <xf numFmtId="1" fontId="0" fillId="4" borderId="4" xfId="0" applyNumberForma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10" fillId="6" borderId="3" xfId="0" applyNumberFormat="1" applyFont="1" applyFill="1" applyBorder="1" applyAlignment="1">
      <alignment vertical="center"/>
    </xf>
    <xf numFmtId="2" fontId="2" fillId="0" borderId="4" xfId="0" applyNumberFormat="1" applyFont="1" applyBorder="1" applyAlignment="1">
      <alignment vertical="center"/>
    </xf>
    <xf numFmtId="2" fontId="2" fillId="7" borderId="4" xfId="0" applyNumberFormat="1" applyFont="1" applyFill="1" applyBorder="1" applyAlignment="1">
      <alignment vertical="center"/>
    </xf>
    <xf numFmtId="2" fontId="0" fillId="8" borderId="4" xfId="0" applyNumberFormat="1" applyFill="1" applyBorder="1" applyAlignment="1">
      <alignment horizontal="center" vertical="center"/>
    </xf>
    <xf numFmtId="164" fontId="0" fillId="8" borderId="3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" fontId="10" fillId="6" borderId="2" xfId="0" applyNumberFormat="1" applyFont="1" applyFill="1" applyBorder="1" applyAlignment="1">
      <alignment vertical="center"/>
    </xf>
    <xf numFmtId="1" fontId="10" fillId="9" borderId="4" xfId="0" applyNumberFormat="1" applyFont="1" applyFill="1" applyBorder="1" applyAlignment="1">
      <alignment vertical="center"/>
    </xf>
    <xf numFmtId="2" fontId="2" fillId="3" borderId="4" xfId="0" applyNumberFormat="1" applyFont="1" applyFill="1" applyBorder="1" applyAlignment="1">
      <alignment vertical="center"/>
    </xf>
    <xf numFmtId="1" fontId="0" fillId="4" borderId="0" xfId="0" applyNumberFormat="1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0" fillId="10" borderId="0" xfId="0" applyFill="1" applyAlignment="1">
      <alignment vertical="center"/>
    </xf>
    <xf numFmtId="1" fontId="0" fillId="4" borderId="4" xfId="0" applyNumberFormat="1" applyFill="1" applyBorder="1" applyAlignment="1">
      <alignment horizontal="center"/>
    </xf>
    <xf numFmtId="1" fontId="0" fillId="4" borderId="0" xfId="0" applyNumberFormat="1" applyFill="1" applyAlignment="1">
      <alignment horizontal="center"/>
    </xf>
    <xf numFmtId="1" fontId="10" fillId="0" borderId="0" xfId="0" applyNumberFormat="1" applyFont="1" applyAlignment="1">
      <alignment vertical="center"/>
    </xf>
    <xf numFmtId="0" fontId="0" fillId="0" borderId="0" xfId="0" applyAlignment="1">
      <alignment horizontal="center" vertical="top" wrapText="1"/>
    </xf>
    <xf numFmtId="2" fontId="2" fillId="0" borderId="0" xfId="0" applyNumberFormat="1" applyFont="1" applyAlignment="1">
      <alignment horizontal="center" vertical="center" wrapText="1"/>
    </xf>
    <xf numFmtId="1" fontId="0" fillId="0" borderId="0" xfId="0" applyNumberFormat="1"/>
    <xf numFmtId="166" fontId="0" fillId="0" borderId="0" xfId="0" applyNumberFormat="1"/>
    <xf numFmtId="0" fontId="11" fillId="0" borderId="0" xfId="0" applyFont="1" applyAlignment="1">
      <alignment vertical="center"/>
    </xf>
    <xf numFmtId="167" fontId="0" fillId="0" borderId="0" xfId="0" applyNumberFormat="1"/>
    <xf numFmtId="1" fontId="0" fillId="0" borderId="4" xfId="0" applyNumberFormat="1" applyBorder="1" applyAlignment="1">
      <alignment vertical="center"/>
    </xf>
    <xf numFmtId="2" fontId="0" fillId="8" borderId="3" xfId="0" applyNumberFormat="1" applyFill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" fontId="2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" fontId="10" fillId="6" borderId="3" xfId="0" applyNumberFormat="1" applyFont="1" applyFill="1" applyBorder="1" applyAlignment="1">
      <alignment horizontal="center" vertical="center"/>
    </xf>
    <xf numFmtId="1" fontId="10" fillId="6" borderId="2" xfId="0" applyNumberFormat="1" applyFont="1" applyFill="1" applyBorder="1" applyAlignment="1">
      <alignment horizontal="center" vertical="center"/>
    </xf>
    <xf numFmtId="1" fontId="10" fillId="9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78"/>
  <sheetViews>
    <sheetView workbookViewId="0">
      <selection activeCell="G20" sqref="G20"/>
    </sheetView>
  </sheetViews>
  <sheetFormatPr defaultRowHeight="15" x14ac:dyDescent="0.25"/>
  <cols>
    <col min="2" max="2" width="15.28515625" customWidth="1"/>
    <col min="7" max="7" width="42.5703125" bestFit="1" customWidth="1"/>
  </cols>
  <sheetData>
    <row r="1" spans="1:23" x14ac:dyDescent="0.25">
      <c r="A1" s="79" t="s">
        <v>0</v>
      </c>
      <c r="B1" s="80"/>
      <c r="C1" s="80"/>
      <c r="D1" s="80"/>
      <c r="E1" s="81"/>
      <c r="F1" s="1"/>
      <c r="G1" s="82"/>
      <c r="H1" s="82"/>
      <c r="I1" s="82"/>
      <c r="J1" s="82"/>
      <c r="K1" s="82"/>
      <c r="L1" s="82"/>
      <c r="M1" s="8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74" t="s">
        <v>1</v>
      </c>
      <c r="B2" s="74"/>
      <c r="C2" s="74"/>
      <c r="D2" s="74"/>
      <c r="E2" s="74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5" x14ac:dyDescent="0.25">
      <c r="A3" s="74" t="s">
        <v>48</v>
      </c>
      <c r="B3" s="74"/>
      <c r="C3" s="74"/>
      <c r="D3" s="74"/>
      <c r="E3" s="74"/>
      <c r="F3" s="3"/>
      <c r="G3" s="4" t="s">
        <v>3</v>
      </c>
      <c r="H3" s="5"/>
      <c r="I3" s="7" t="s">
        <v>4</v>
      </c>
      <c r="J3" s="2"/>
      <c r="K3" s="8" t="s">
        <v>5</v>
      </c>
      <c r="L3" s="8" t="s">
        <v>6</v>
      </c>
      <c r="M3" s="2"/>
      <c r="N3" s="8" t="s">
        <v>7</v>
      </c>
      <c r="O3" s="73" t="s">
        <v>41</v>
      </c>
      <c r="P3" s="73"/>
      <c r="Q3" s="73"/>
      <c r="R3" s="73"/>
      <c r="S3" s="73"/>
      <c r="T3" s="73"/>
      <c r="U3" s="73"/>
      <c r="V3" s="73"/>
      <c r="W3" s="73"/>
    </row>
    <row r="4" spans="1:23" ht="21" x14ac:dyDescent="0.25">
      <c r="A4" s="74" t="s">
        <v>49</v>
      </c>
      <c r="B4" s="74"/>
      <c r="C4" s="74"/>
      <c r="D4" s="74"/>
      <c r="E4" s="74"/>
      <c r="F4" s="3"/>
      <c r="G4" s="4" t="s">
        <v>8</v>
      </c>
      <c r="H4" s="5"/>
      <c r="I4" s="6"/>
      <c r="J4" s="2"/>
      <c r="K4" s="9" t="s">
        <v>9</v>
      </c>
      <c r="L4" s="9">
        <v>3</v>
      </c>
      <c r="M4" s="2"/>
      <c r="N4" s="10">
        <v>3</v>
      </c>
      <c r="O4" s="73"/>
      <c r="P4" s="73"/>
      <c r="Q4" s="73"/>
      <c r="R4" s="73"/>
      <c r="S4" s="73"/>
      <c r="T4" s="73"/>
      <c r="U4" s="73"/>
      <c r="V4" s="73"/>
      <c r="W4" s="73"/>
    </row>
    <row r="5" spans="1:23" ht="21" x14ac:dyDescent="0.25">
      <c r="A5" s="75" t="s">
        <v>50</v>
      </c>
      <c r="B5" s="76"/>
      <c r="C5" s="76"/>
      <c r="D5" s="76"/>
      <c r="E5" s="77"/>
      <c r="F5" s="3"/>
      <c r="G5" s="4" t="s">
        <v>10</v>
      </c>
      <c r="H5" s="11">
        <f>D12</f>
        <v>100</v>
      </c>
      <c r="I5" s="6"/>
      <c r="J5" s="2"/>
      <c r="K5" s="12" t="s">
        <v>11</v>
      </c>
      <c r="L5" s="12">
        <v>2</v>
      </c>
      <c r="M5" s="2"/>
      <c r="N5" s="13">
        <v>2</v>
      </c>
      <c r="O5" s="73"/>
      <c r="P5" s="73"/>
      <c r="Q5" s="73"/>
      <c r="R5" s="73"/>
      <c r="S5" s="73"/>
      <c r="T5" s="73"/>
      <c r="U5" s="73"/>
      <c r="V5" s="73"/>
      <c r="W5" s="73"/>
    </row>
    <row r="6" spans="1:23" ht="21" x14ac:dyDescent="0.25">
      <c r="A6" s="14"/>
      <c r="B6" s="15" t="s">
        <v>12</v>
      </c>
      <c r="C6" s="16" t="s">
        <v>13</v>
      </c>
      <c r="D6" s="16" t="s">
        <v>14</v>
      </c>
      <c r="E6" s="16" t="s">
        <v>15</v>
      </c>
      <c r="F6" s="16" t="s">
        <v>14</v>
      </c>
      <c r="G6" s="4" t="s">
        <v>15</v>
      </c>
      <c r="H6" s="17">
        <f>F12</f>
        <v>100</v>
      </c>
      <c r="I6" s="6"/>
      <c r="J6" s="2"/>
      <c r="K6" s="18" t="s">
        <v>16</v>
      </c>
      <c r="L6" s="18">
        <v>1</v>
      </c>
      <c r="M6" s="2"/>
      <c r="N6" s="19">
        <v>1</v>
      </c>
      <c r="O6" s="73"/>
      <c r="P6" s="73"/>
      <c r="Q6" s="73"/>
      <c r="R6" s="73"/>
      <c r="S6" s="73"/>
      <c r="T6" s="73"/>
      <c r="U6" s="73"/>
      <c r="V6" s="73"/>
      <c r="W6" s="73"/>
    </row>
    <row r="7" spans="1:23" ht="60" x14ac:dyDescent="0.25">
      <c r="A7" s="14"/>
      <c r="B7" s="20" t="s">
        <v>17</v>
      </c>
      <c r="C7" s="21" t="s">
        <v>18</v>
      </c>
      <c r="D7" s="21"/>
      <c r="E7" s="22" t="s">
        <v>18</v>
      </c>
      <c r="F7" s="22"/>
      <c r="G7" s="23" t="s">
        <v>19</v>
      </c>
      <c r="H7" s="24">
        <f>AVERAGE(H5:H6)</f>
        <v>100</v>
      </c>
      <c r="I7" s="25">
        <v>0.6</v>
      </c>
      <c r="J7" s="2"/>
      <c r="K7" s="26" t="s">
        <v>20</v>
      </c>
      <c r="L7" s="26">
        <v>0</v>
      </c>
      <c r="M7" s="2"/>
      <c r="N7" s="27"/>
      <c r="O7" s="73"/>
      <c r="P7" s="73"/>
      <c r="Q7" s="73"/>
      <c r="R7" s="73"/>
      <c r="S7" s="73"/>
      <c r="T7" s="73"/>
      <c r="U7" s="73"/>
      <c r="V7" s="73"/>
      <c r="W7" s="73"/>
    </row>
    <row r="8" spans="1:23" x14ac:dyDescent="0.25">
      <c r="A8" s="14"/>
      <c r="B8" s="20" t="s">
        <v>21</v>
      </c>
      <c r="C8" s="22" t="s">
        <v>22</v>
      </c>
      <c r="D8" s="22"/>
      <c r="E8" s="22" t="s">
        <v>23</v>
      </c>
      <c r="F8" s="22"/>
      <c r="G8" s="23" t="s">
        <v>24</v>
      </c>
      <c r="H8" s="4" t="s">
        <v>25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14"/>
      <c r="B9" s="20" t="s">
        <v>26</v>
      </c>
      <c r="C9" s="22" t="s">
        <v>27</v>
      </c>
      <c r="D9" s="22"/>
      <c r="E9" s="22" t="s">
        <v>27</v>
      </c>
      <c r="F9" s="28"/>
      <c r="G9" s="14"/>
      <c r="H9" s="29"/>
      <c r="I9" s="29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75" x14ac:dyDescent="0.25">
      <c r="A10" s="14"/>
      <c r="B10" s="20" t="s">
        <v>28</v>
      </c>
      <c r="C10" s="22">
        <v>50</v>
      </c>
      <c r="D10" s="30">
        <f>(0.6*50)</f>
        <v>30</v>
      </c>
      <c r="E10" s="31">
        <v>50</v>
      </c>
      <c r="F10" s="32">
        <f>0.6*50</f>
        <v>30</v>
      </c>
      <c r="G10" s="68"/>
      <c r="H10" s="34" t="s">
        <v>29</v>
      </c>
      <c r="I10" s="34" t="s">
        <v>30</v>
      </c>
      <c r="J10" s="69" t="s">
        <v>31</v>
      </c>
      <c r="K10" s="69" t="s">
        <v>32</v>
      </c>
      <c r="L10" s="69" t="s">
        <v>33</v>
      </c>
      <c r="M10" s="69" t="s">
        <v>34</v>
      </c>
      <c r="N10" s="69" t="s">
        <v>35</v>
      </c>
      <c r="O10" s="35"/>
      <c r="P10" s="35"/>
      <c r="Q10" s="35"/>
      <c r="R10" s="35"/>
      <c r="S10" s="35"/>
      <c r="T10" s="35"/>
      <c r="U10" s="35"/>
      <c r="V10" s="35"/>
      <c r="W10" s="29"/>
    </row>
    <row r="11" spans="1:23" ht="15.75" x14ac:dyDescent="0.25">
      <c r="A11" s="14">
        <v>1</v>
      </c>
      <c r="B11" s="36" t="s">
        <v>42</v>
      </c>
      <c r="C11" s="37">
        <v>43.846153846153847</v>
      </c>
      <c r="D11" s="37">
        <f>COUNTIF(C11:C16,"&gt;="&amp;D10)</f>
        <v>6</v>
      </c>
      <c r="E11" s="37">
        <v>46</v>
      </c>
      <c r="F11" s="38">
        <f>COUNTIF(E11:E16,"&gt;="&amp;F10)</f>
        <v>6</v>
      </c>
      <c r="G11" s="70" t="s">
        <v>36</v>
      </c>
      <c r="H11" s="64">
        <v>3</v>
      </c>
      <c r="I11" s="64">
        <v>3</v>
      </c>
      <c r="J11" s="64"/>
      <c r="K11" s="64">
        <v>2</v>
      </c>
      <c r="L11" s="64">
        <v>2</v>
      </c>
      <c r="M11" s="64">
        <v>1</v>
      </c>
      <c r="N11" s="64">
        <v>2</v>
      </c>
      <c r="O11" s="40"/>
      <c r="P11" s="40"/>
      <c r="Q11" s="40"/>
      <c r="R11" s="40"/>
      <c r="S11" s="40"/>
      <c r="T11" s="40"/>
      <c r="U11" s="41"/>
      <c r="V11" s="41"/>
      <c r="W11" s="41"/>
    </row>
    <row r="12" spans="1:23" ht="15.75" x14ac:dyDescent="0.25">
      <c r="A12" s="14">
        <v>2</v>
      </c>
      <c r="B12" s="36" t="s">
        <v>43</v>
      </c>
      <c r="C12" s="37">
        <v>45.384615384615387</v>
      </c>
      <c r="D12" s="42">
        <f>(D11/6)*100</f>
        <v>100</v>
      </c>
      <c r="E12" s="37">
        <v>54</v>
      </c>
      <c r="F12" s="43">
        <f>(F11/6)*100</f>
        <v>100</v>
      </c>
      <c r="G12" s="70" t="s">
        <v>37</v>
      </c>
      <c r="H12" s="64"/>
      <c r="I12" s="64"/>
      <c r="J12" s="64">
        <v>3</v>
      </c>
      <c r="K12" s="64">
        <v>1</v>
      </c>
      <c r="L12" s="64">
        <v>1</v>
      </c>
      <c r="M12" s="64">
        <v>1</v>
      </c>
      <c r="N12" s="64">
        <v>1</v>
      </c>
      <c r="O12" s="40"/>
      <c r="P12" s="40"/>
      <c r="Q12" s="40"/>
      <c r="R12" s="40"/>
      <c r="S12" s="40"/>
      <c r="T12" s="40"/>
      <c r="U12" s="40"/>
      <c r="V12" s="40"/>
      <c r="W12" s="40"/>
    </row>
    <row r="13" spans="1:23" ht="15.75" x14ac:dyDescent="0.25">
      <c r="A13" s="14">
        <v>3</v>
      </c>
      <c r="B13" s="36" t="s">
        <v>44</v>
      </c>
      <c r="C13" s="37">
        <v>42.307692307692307</v>
      </c>
      <c r="D13" s="37"/>
      <c r="E13" s="37">
        <v>44</v>
      </c>
      <c r="F13" s="44"/>
      <c r="G13" s="70" t="s">
        <v>38</v>
      </c>
      <c r="H13" s="64">
        <v>1</v>
      </c>
      <c r="I13" s="64">
        <v>1</v>
      </c>
      <c r="J13" s="64">
        <v>1</v>
      </c>
      <c r="K13" s="64">
        <v>2</v>
      </c>
      <c r="L13" s="64">
        <v>2</v>
      </c>
      <c r="M13" s="64">
        <v>2</v>
      </c>
      <c r="N13" s="64"/>
      <c r="O13" s="40"/>
      <c r="P13" s="40"/>
      <c r="Q13" s="40"/>
      <c r="R13" s="40"/>
      <c r="S13" s="40"/>
      <c r="T13" s="40"/>
      <c r="U13" s="40"/>
      <c r="V13" s="40"/>
      <c r="W13" s="40"/>
    </row>
    <row r="14" spans="1:23" ht="15.75" x14ac:dyDescent="0.25">
      <c r="A14" s="14">
        <v>4</v>
      </c>
      <c r="B14" s="36" t="s">
        <v>45</v>
      </c>
      <c r="C14" s="37">
        <v>44.615384615384613</v>
      </c>
      <c r="D14" s="37"/>
      <c r="E14" s="37">
        <v>46</v>
      </c>
      <c r="F14" s="44"/>
      <c r="G14" s="71" t="s">
        <v>39</v>
      </c>
      <c r="H14" s="64">
        <f>AVERAGE(H11:H13)</f>
        <v>2</v>
      </c>
      <c r="I14" s="64">
        <f t="shared" ref="I14:N14" si="0">AVERAGE(I11:I13)</f>
        <v>2</v>
      </c>
      <c r="J14" s="64">
        <f t="shared" si="0"/>
        <v>2</v>
      </c>
      <c r="K14" s="64">
        <f t="shared" si="0"/>
        <v>1.6666666666666667</v>
      </c>
      <c r="L14" s="64">
        <f t="shared" si="0"/>
        <v>1.6666666666666667</v>
      </c>
      <c r="M14" s="64">
        <f t="shared" si="0"/>
        <v>1.3333333333333333</v>
      </c>
      <c r="N14" s="64">
        <f t="shared" si="0"/>
        <v>1.5</v>
      </c>
      <c r="O14" s="40"/>
      <c r="P14" s="40"/>
      <c r="Q14" s="40"/>
      <c r="R14" s="40"/>
      <c r="S14" s="40"/>
      <c r="T14" s="40"/>
      <c r="U14" s="40"/>
      <c r="V14" s="40"/>
      <c r="W14" s="40"/>
    </row>
    <row r="15" spans="1:23" ht="15.75" x14ac:dyDescent="0.25">
      <c r="A15" s="14">
        <v>5</v>
      </c>
      <c r="B15" s="36" t="s">
        <v>46</v>
      </c>
      <c r="C15" s="37">
        <v>40.769230769230766</v>
      </c>
      <c r="D15" s="37"/>
      <c r="E15" s="37">
        <v>44</v>
      </c>
      <c r="F15" s="44"/>
      <c r="G15" s="72" t="s">
        <v>40</v>
      </c>
      <c r="H15" s="65">
        <f>(100*H14)/100</f>
        <v>2</v>
      </c>
      <c r="I15" s="65">
        <f t="shared" ref="I15:N15" si="1">(100*I14)/100</f>
        <v>2</v>
      </c>
      <c r="J15" s="65">
        <f t="shared" si="1"/>
        <v>2</v>
      </c>
      <c r="K15" s="65">
        <f t="shared" si="1"/>
        <v>1.666666666666667</v>
      </c>
      <c r="L15" s="65">
        <f t="shared" si="1"/>
        <v>1.666666666666667</v>
      </c>
      <c r="M15" s="65">
        <f t="shared" si="1"/>
        <v>1.333333333333333</v>
      </c>
      <c r="N15" s="65">
        <f t="shared" si="1"/>
        <v>1.5</v>
      </c>
      <c r="O15" s="47"/>
      <c r="P15" s="47"/>
      <c r="Q15" s="47"/>
      <c r="R15" s="47"/>
      <c r="S15" s="47"/>
      <c r="T15" s="47"/>
      <c r="U15" s="47"/>
      <c r="V15" s="47"/>
      <c r="W15" s="47"/>
    </row>
    <row r="16" spans="1:23" x14ac:dyDescent="0.25">
      <c r="A16" s="14">
        <v>6</v>
      </c>
      <c r="B16" s="36" t="s">
        <v>47</v>
      </c>
      <c r="C16" s="37">
        <v>43.07692307692308</v>
      </c>
      <c r="D16" s="37"/>
      <c r="E16" s="37">
        <v>54</v>
      </c>
      <c r="F16" s="44"/>
    </row>
    <row r="17" spans="1:23" x14ac:dyDescent="0.25">
      <c r="A17" s="14"/>
      <c r="B17" s="36"/>
      <c r="C17" s="37"/>
      <c r="D17" s="37"/>
      <c r="E17" s="37"/>
      <c r="F17" s="37"/>
    </row>
    <row r="18" spans="1:23" x14ac:dyDescent="0.25">
      <c r="A18" s="14"/>
      <c r="B18" s="36"/>
      <c r="C18" s="37"/>
      <c r="D18" s="37"/>
      <c r="E18" s="37"/>
      <c r="F18" s="48"/>
    </row>
    <row r="19" spans="1:23" x14ac:dyDescent="0.25">
      <c r="A19" s="14"/>
      <c r="B19" s="36"/>
      <c r="C19" s="37"/>
      <c r="D19" s="37"/>
      <c r="E19" s="37"/>
      <c r="F19" s="48"/>
      <c r="G19" s="14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x14ac:dyDescent="0.25">
      <c r="A20" s="14"/>
      <c r="B20" s="36"/>
      <c r="C20" s="37"/>
      <c r="D20" s="37"/>
      <c r="E20" s="37"/>
      <c r="F20" s="48"/>
      <c r="G20" s="14"/>
      <c r="H20" s="2"/>
      <c r="I20" s="2"/>
      <c r="J20" s="29"/>
      <c r="K20" s="29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x14ac:dyDescent="0.25">
      <c r="A21" s="14"/>
      <c r="B21" s="36"/>
      <c r="C21" s="37"/>
      <c r="D21" s="37"/>
      <c r="E21" s="37"/>
      <c r="F21" s="48"/>
      <c r="G21" s="14"/>
      <c r="H21" s="49"/>
      <c r="I21" s="78"/>
      <c r="J21" s="78"/>
      <c r="K21" s="2"/>
      <c r="L21" s="2"/>
      <c r="M21" s="29"/>
      <c r="N21" s="29"/>
      <c r="O21" s="29"/>
      <c r="P21" s="29"/>
      <c r="Q21" s="29"/>
      <c r="R21" s="2"/>
      <c r="S21" s="2"/>
      <c r="T21" s="2"/>
      <c r="U21" s="2"/>
      <c r="V21" s="2"/>
      <c r="W21" s="2"/>
    </row>
    <row r="22" spans="1:23" x14ac:dyDescent="0.25">
      <c r="A22" s="14"/>
      <c r="B22" s="36"/>
      <c r="C22" s="37"/>
      <c r="D22" s="37"/>
      <c r="E22" s="37"/>
      <c r="F22" s="48"/>
      <c r="G22" s="14"/>
      <c r="H22" s="50"/>
      <c r="I22" s="51"/>
      <c r="J22" s="51"/>
      <c r="K22" s="2"/>
      <c r="L22" s="2"/>
      <c r="M22" s="29"/>
      <c r="N22" s="29"/>
      <c r="O22" s="29"/>
      <c r="P22" s="29"/>
      <c r="Q22" s="29"/>
      <c r="R22" s="2"/>
      <c r="S22" s="2"/>
      <c r="T22" s="2"/>
      <c r="U22" s="2"/>
      <c r="V22" s="2"/>
      <c r="W22" s="2"/>
    </row>
    <row r="23" spans="1:23" x14ac:dyDescent="0.25">
      <c r="A23" s="14"/>
      <c r="B23" s="36"/>
      <c r="C23" s="37"/>
      <c r="D23" s="37"/>
      <c r="E23" s="37"/>
      <c r="F23" s="48"/>
      <c r="G23" s="14"/>
      <c r="H23" s="14"/>
      <c r="I23" s="2"/>
      <c r="J23" s="2"/>
      <c r="K23" s="2"/>
      <c r="L23" s="2"/>
      <c r="M23" s="2"/>
      <c r="N23" s="29"/>
      <c r="O23" s="29"/>
      <c r="P23" s="29"/>
      <c r="Q23" s="29"/>
      <c r="R23" s="29"/>
      <c r="S23" s="2"/>
      <c r="T23" s="2"/>
      <c r="U23" s="2"/>
      <c r="V23" s="2"/>
      <c r="W23" s="2"/>
    </row>
    <row r="24" spans="1:23" x14ac:dyDescent="0.25">
      <c r="A24" s="14"/>
      <c r="B24" s="36"/>
      <c r="C24" s="37"/>
      <c r="D24" s="37"/>
      <c r="E24" s="37"/>
      <c r="F24" s="48"/>
      <c r="G24" s="14"/>
      <c r="H24" s="2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2"/>
    </row>
    <row r="25" spans="1:23" ht="15.75" x14ac:dyDescent="0.25">
      <c r="A25" s="14"/>
      <c r="B25" s="36"/>
      <c r="C25" s="37"/>
      <c r="D25" s="52"/>
      <c r="E25" s="37"/>
      <c r="F25" s="53"/>
      <c r="G25" s="54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2"/>
    </row>
    <row r="26" spans="1:23" ht="15.75" x14ac:dyDescent="0.25">
      <c r="A26" s="14"/>
      <c r="B26" s="36"/>
      <c r="C26" s="37"/>
      <c r="D26" s="37"/>
      <c r="E26" s="37"/>
      <c r="F26" s="48"/>
      <c r="G26" s="54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2"/>
    </row>
    <row r="27" spans="1:23" ht="15.75" x14ac:dyDescent="0.25">
      <c r="A27" s="14"/>
      <c r="B27" s="36"/>
      <c r="C27" s="37"/>
      <c r="D27" s="37"/>
      <c r="E27" s="37"/>
      <c r="F27" s="48"/>
      <c r="G27" s="54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2"/>
    </row>
    <row r="28" spans="1:23" ht="15.75" x14ac:dyDescent="0.25">
      <c r="A28" s="14"/>
      <c r="B28" s="36"/>
      <c r="C28" s="37"/>
      <c r="D28" s="37"/>
      <c r="E28" s="37"/>
      <c r="F28" s="48"/>
      <c r="G28" s="54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2"/>
    </row>
    <row r="29" spans="1:23" ht="15.75" x14ac:dyDescent="0.25">
      <c r="A29" s="14"/>
      <c r="B29" s="36"/>
      <c r="C29" s="37"/>
      <c r="D29" s="37"/>
      <c r="E29" s="37"/>
      <c r="F29" s="48"/>
      <c r="G29" s="54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2"/>
    </row>
    <row r="30" spans="1:23" ht="15.75" x14ac:dyDescent="0.25">
      <c r="A30" s="14"/>
      <c r="B30" s="36"/>
      <c r="C30" s="37"/>
      <c r="D30" s="37"/>
      <c r="E30" s="37"/>
      <c r="F30" s="48"/>
      <c r="G30" s="54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2"/>
    </row>
    <row r="31" spans="1:23" ht="15.75" x14ac:dyDescent="0.25">
      <c r="A31" s="14"/>
      <c r="B31" s="36"/>
      <c r="C31" s="37"/>
      <c r="D31" s="37"/>
      <c r="E31" s="37"/>
      <c r="F31" s="48"/>
      <c r="G31" s="54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2"/>
    </row>
    <row r="32" spans="1:23" ht="15.75" x14ac:dyDescent="0.25">
      <c r="A32" s="14"/>
      <c r="B32" s="36"/>
      <c r="C32" s="37"/>
      <c r="D32" s="37"/>
      <c r="E32" s="37"/>
      <c r="F32" s="48"/>
      <c r="G32" s="54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2"/>
    </row>
    <row r="33" spans="1:23" ht="15.75" x14ac:dyDescent="0.25">
      <c r="A33" s="14"/>
      <c r="B33" s="36"/>
      <c r="C33" s="37"/>
      <c r="D33" s="37"/>
      <c r="E33" s="37"/>
      <c r="F33" s="48"/>
      <c r="G33" s="54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2"/>
    </row>
    <row r="34" spans="1:23" ht="15.75" x14ac:dyDescent="0.25">
      <c r="A34" s="14"/>
      <c r="B34" s="36"/>
      <c r="C34" s="37"/>
      <c r="D34" s="37"/>
      <c r="E34" s="37"/>
      <c r="F34" s="48"/>
      <c r="G34" s="54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</row>
    <row r="35" spans="1:23" x14ac:dyDescent="0.25">
      <c r="A35" s="14"/>
      <c r="B35" s="36"/>
      <c r="C35" s="37"/>
      <c r="D35" s="37"/>
      <c r="E35" s="37"/>
      <c r="F35" s="48"/>
      <c r="G35" s="55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2"/>
    </row>
    <row r="36" spans="1:23" x14ac:dyDescent="0.25">
      <c r="A36" s="14"/>
      <c r="B36" s="36"/>
      <c r="C36" s="37"/>
      <c r="D36" s="37"/>
      <c r="E36" s="37"/>
      <c r="F36" s="48"/>
      <c r="G36" s="14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x14ac:dyDescent="0.25">
      <c r="A37" s="14"/>
      <c r="B37" s="36"/>
      <c r="C37" s="37"/>
      <c r="D37" s="37"/>
      <c r="E37" s="37"/>
      <c r="F37" s="48"/>
      <c r="G37" s="14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75" x14ac:dyDescent="0.25">
      <c r="A38" s="14"/>
      <c r="B38" s="36"/>
      <c r="C38" s="37"/>
      <c r="D38" s="37"/>
      <c r="E38" s="37"/>
      <c r="F38" s="48"/>
      <c r="G38" s="54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2"/>
    </row>
    <row r="39" spans="1:23" ht="15.75" x14ac:dyDescent="0.25">
      <c r="A39" s="14"/>
      <c r="B39" s="36"/>
      <c r="C39" s="37"/>
      <c r="D39" s="37"/>
      <c r="E39" s="37"/>
      <c r="F39" s="48"/>
      <c r="G39" s="54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2"/>
    </row>
    <row r="40" spans="1:23" ht="15.75" x14ac:dyDescent="0.25">
      <c r="A40" s="14"/>
      <c r="B40" s="36"/>
      <c r="C40" s="37"/>
      <c r="D40" s="37"/>
      <c r="E40" s="37"/>
      <c r="F40" s="48"/>
      <c r="G40" s="54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2"/>
    </row>
    <row r="41" spans="1:23" ht="15.75" x14ac:dyDescent="0.25">
      <c r="A41" s="14"/>
      <c r="B41" s="36"/>
      <c r="C41" s="37"/>
      <c r="D41" s="37"/>
      <c r="E41" s="37"/>
      <c r="F41" s="48"/>
      <c r="G41" s="54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2"/>
    </row>
    <row r="42" spans="1:23" ht="15.75" x14ac:dyDescent="0.25">
      <c r="A42" s="14"/>
      <c r="B42" s="36"/>
      <c r="C42" s="37"/>
      <c r="D42" s="37"/>
      <c r="E42" s="37"/>
      <c r="F42" s="48"/>
      <c r="G42" s="54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2"/>
    </row>
    <row r="43" spans="1:23" ht="15.75" x14ac:dyDescent="0.25">
      <c r="A43" s="14"/>
      <c r="B43" s="36"/>
      <c r="C43" s="37"/>
      <c r="D43" s="37"/>
      <c r="E43" s="37"/>
      <c r="F43" s="48"/>
      <c r="G43" s="54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2"/>
    </row>
    <row r="44" spans="1:23" ht="15.75" x14ac:dyDescent="0.25">
      <c r="A44" s="14"/>
      <c r="B44" s="36"/>
      <c r="C44" s="37"/>
      <c r="D44" s="37"/>
      <c r="E44" s="37"/>
      <c r="F44" s="48"/>
      <c r="G44" s="54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2"/>
    </row>
    <row r="45" spans="1:23" ht="15.75" x14ac:dyDescent="0.25">
      <c r="A45" s="14"/>
      <c r="B45" s="36"/>
      <c r="C45" s="37"/>
      <c r="D45" s="37"/>
      <c r="E45" s="37"/>
      <c r="F45" s="48"/>
      <c r="G45" s="54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2"/>
    </row>
    <row r="46" spans="1:23" ht="15.75" x14ac:dyDescent="0.25">
      <c r="A46" s="14"/>
      <c r="B46" s="36"/>
      <c r="C46" s="37"/>
      <c r="D46" s="37"/>
      <c r="E46" s="37"/>
      <c r="F46" s="48"/>
      <c r="G46" s="54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2"/>
    </row>
    <row r="47" spans="1:23" ht="15.75" x14ac:dyDescent="0.25">
      <c r="A47" s="14"/>
      <c r="B47" s="36"/>
      <c r="C47" s="37"/>
      <c r="D47" s="37"/>
      <c r="E47" s="37"/>
      <c r="F47" s="48"/>
      <c r="G47" s="54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2"/>
    </row>
    <row r="48" spans="1:23" ht="15.75" x14ac:dyDescent="0.25">
      <c r="A48" s="14"/>
      <c r="B48" s="36"/>
      <c r="C48" s="37"/>
      <c r="D48" s="37"/>
      <c r="E48" s="37"/>
      <c r="F48" s="48"/>
      <c r="G48" s="54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2"/>
    </row>
    <row r="49" spans="1:23" x14ac:dyDescent="0.25">
      <c r="A49" s="14"/>
      <c r="B49" s="36"/>
      <c r="C49" s="37"/>
      <c r="D49" s="37"/>
      <c r="E49" s="37"/>
      <c r="F49" s="48"/>
      <c r="G49" s="55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2"/>
    </row>
    <row r="50" spans="1:23" x14ac:dyDescent="0.25">
      <c r="A50" s="14"/>
      <c r="B50" s="36"/>
      <c r="C50" s="37"/>
      <c r="D50" s="37"/>
      <c r="E50" s="37"/>
      <c r="F50" s="48"/>
      <c r="G50" s="14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x14ac:dyDescent="0.25">
      <c r="A51" s="14"/>
      <c r="B51" s="36"/>
      <c r="C51" s="37"/>
      <c r="D51" s="37"/>
      <c r="E51" s="37"/>
      <c r="F51" s="48"/>
      <c r="G51" s="14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75" x14ac:dyDescent="0.25">
      <c r="A52" s="14"/>
      <c r="B52" s="36"/>
      <c r="C52" s="37"/>
      <c r="D52" s="52"/>
      <c r="E52" s="37"/>
      <c r="F52" s="53"/>
      <c r="G52" s="54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2"/>
    </row>
    <row r="53" spans="1:23" ht="15.75" x14ac:dyDescent="0.25">
      <c r="A53" s="14"/>
      <c r="B53" s="36"/>
      <c r="C53" s="37"/>
      <c r="D53" s="52"/>
      <c r="E53" s="37"/>
      <c r="F53" s="53"/>
      <c r="G53" s="54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2"/>
    </row>
    <row r="54" spans="1:23" ht="15.75" x14ac:dyDescent="0.25">
      <c r="A54" s="14"/>
      <c r="B54" s="36"/>
      <c r="C54" s="37"/>
      <c r="D54" s="37"/>
      <c r="E54" s="37"/>
      <c r="F54" s="48"/>
      <c r="G54" s="54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2"/>
    </row>
    <row r="55" spans="1:23" ht="15.75" x14ac:dyDescent="0.25">
      <c r="A55" s="14"/>
      <c r="B55" s="36"/>
      <c r="C55" s="37"/>
      <c r="D55" s="37"/>
      <c r="E55" s="37"/>
      <c r="F55" s="48"/>
      <c r="G55" s="54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2"/>
    </row>
    <row r="56" spans="1:23" ht="15.75" x14ac:dyDescent="0.25">
      <c r="A56" s="14"/>
      <c r="B56" s="36"/>
      <c r="C56" s="37"/>
      <c r="D56" s="37"/>
      <c r="E56" s="37"/>
      <c r="F56" s="48"/>
      <c r="G56" s="54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2"/>
    </row>
    <row r="57" spans="1:23" ht="15.75" x14ac:dyDescent="0.25">
      <c r="A57" s="14"/>
      <c r="B57" s="36"/>
      <c r="C57" s="37"/>
      <c r="D57" s="37"/>
      <c r="E57" s="37"/>
      <c r="F57" s="48"/>
      <c r="G57" s="54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2"/>
    </row>
    <row r="58" spans="1:23" ht="15.75" x14ac:dyDescent="0.25">
      <c r="A58" s="14"/>
      <c r="B58" s="36"/>
      <c r="C58" s="37"/>
      <c r="D58" s="37"/>
      <c r="E58" s="37"/>
      <c r="F58" s="48"/>
      <c r="G58" s="54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2"/>
    </row>
    <row r="59" spans="1:23" ht="15.75" x14ac:dyDescent="0.25">
      <c r="A59" s="14"/>
      <c r="B59" s="36"/>
      <c r="C59" s="37"/>
      <c r="D59" s="37"/>
      <c r="E59" s="37"/>
      <c r="F59" s="48"/>
      <c r="G59" s="54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2"/>
    </row>
    <row r="60" spans="1:23" ht="15.75" x14ac:dyDescent="0.25">
      <c r="A60" s="14"/>
      <c r="B60" s="36"/>
      <c r="C60" s="37"/>
      <c r="D60" s="37"/>
      <c r="E60" s="37"/>
      <c r="F60" s="48"/>
      <c r="G60" s="54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2"/>
    </row>
    <row r="61" spans="1:23" ht="15.75" x14ac:dyDescent="0.25">
      <c r="A61" s="14"/>
      <c r="B61" s="36"/>
      <c r="C61" s="37"/>
      <c r="D61" s="37"/>
      <c r="E61" s="37"/>
      <c r="F61" s="48"/>
      <c r="G61" s="54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2"/>
    </row>
    <row r="62" spans="1:23" ht="15.75" x14ac:dyDescent="0.25">
      <c r="A62" s="14"/>
      <c r="B62" s="36"/>
      <c r="C62" s="37"/>
      <c r="D62" s="37"/>
      <c r="E62" s="37"/>
      <c r="F62" s="48"/>
      <c r="G62" s="54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2"/>
    </row>
    <row r="63" spans="1:23" x14ac:dyDescent="0.25">
      <c r="A63" s="14"/>
      <c r="B63" s="36"/>
      <c r="C63" s="37"/>
      <c r="D63" s="37"/>
      <c r="E63" s="37"/>
      <c r="F63" s="48"/>
      <c r="G63" s="14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x14ac:dyDescent="0.25">
      <c r="A64" s="14"/>
      <c r="B64" s="36"/>
      <c r="C64" s="37"/>
      <c r="D64" s="37"/>
      <c r="E64" s="37"/>
      <c r="F64" s="48"/>
      <c r="G64" s="14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x14ac:dyDescent="0.25">
      <c r="A65" s="14"/>
      <c r="B65" s="36"/>
      <c r="C65" s="37"/>
      <c r="D65" s="37"/>
      <c r="E65" s="37"/>
      <c r="F65" s="48"/>
      <c r="G65" s="14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x14ac:dyDescent="0.25">
      <c r="A66" s="14"/>
      <c r="B66" s="36"/>
      <c r="C66" s="37"/>
      <c r="D66" s="37"/>
      <c r="E66" s="37"/>
      <c r="F66" s="48"/>
      <c r="G66" s="14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x14ac:dyDescent="0.25">
      <c r="A67" s="14"/>
      <c r="B67" s="36"/>
      <c r="C67" s="37"/>
      <c r="D67" s="37"/>
      <c r="E67" s="37"/>
      <c r="F67" s="48"/>
      <c r="G67" s="14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x14ac:dyDescent="0.25">
      <c r="A68" s="14"/>
      <c r="B68" s="36"/>
      <c r="C68" s="37"/>
      <c r="D68" s="37"/>
      <c r="E68" s="37"/>
      <c r="F68" s="48"/>
      <c r="G68" s="14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x14ac:dyDescent="0.25">
      <c r="A69" s="14"/>
      <c r="B69" s="36"/>
      <c r="C69" s="37"/>
      <c r="D69" s="37"/>
      <c r="E69" s="37"/>
      <c r="F69" s="48"/>
      <c r="G69" s="14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x14ac:dyDescent="0.25">
      <c r="A70" s="14"/>
      <c r="B70" s="36"/>
      <c r="C70" s="37"/>
      <c r="D70" s="37"/>
      <c r="E70" s="37"/>
      <c r="F70" s="48"/>
      <c r="G70" s="14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x14ac:dyDescent="0.25">
      <c r="A71" s="14"/>
      <c r="B71" s="36"/>
      <c r="C71" s="37"/>
      <c r="D71" s="37"/>
      <c r="E71" s="37"/>
      <c r="F71" s="48"/>
      <c r="G71" s="14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x14ac:dyDescent="0.25">
      <c r="A72" s="14"/>
      <c r="B72" s="36"/>
      <c r="C72" s="37"/>
      <c r="D72" s="37"/>
      <c r="E72" s="37"/>
      <c r="F72" s="48"/>
      <c r="G72" s="14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x14ac:dyDescent="0.25">
      <c r="A73" s="14"/>
      <c r="B73" s="36"/>
      <c r="C73" s="37"/>
      <c r="D73" s="37"/>
      <c r="E73" s="37"/>
      <c r="F73" s="48"/>
      <c r="G73" s="14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x14ac:dyDescent="0.25">
      <c r="A74" s="14"/>
      <c r="B74" s="36"/>
      <c r="C74" s="37"/>
      <c r="D74" s="37"/>
      <c r="E74" s="37"/>
      <c r="F74" s="48"/>
      <c r="G74" s="14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x14ac:dyDescent="0.25">
      <c r="A75" s="14"/>
      <c r="B75" s="36"/>
      <c r="C75" s="37"/>
      <c r="D75" s="37"/>
      <c r="E75" s="37"/>
      <c r="F75" s="48"/>
      <c r="G75" s="14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x14ac:dyDescent="0.25">
      <c r="A76" s="14"/>
      <c r="B76" s="36"/>
      <c r="C76" s="57"/>
      <c r="D76" s="37"/>
      <c r="E76" s="57"/>
      <c r="F76" s="48"/>
      <c r="G76" s="14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x14ac:dyDescent="0.25">
      <c r="A77" s="14"/>
      <c r="B77" s="36"/>
      <c r="C77" s="57"/>
      <c r="D77" s="37"/>
      <c r="E77" s="57"/>
      <c r="F77" s="48"/>
      <c r="G77" s="14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x14ac:dyDescent="0.25">
      <c r="A78" s="14"/>
      <c r="B78" s="36"/>
      <c r="C78" s="57"/>
      <c r="D78" s="37"/>
      <c r="E78" s="57"/>
      <c r="F78" s="48"/>
      <c r="G78" s="14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x14ac:dyDescent="0.25">
      <c r="A79" s="14"/>
      <c r="B79" s="36"/>
      <c r="C79" s="57"/>
      <c r="D79" s="37"/>
      <c r="E79" s="57"/>
      <c r="F79" s="48"/>
      <c r="G79" s="57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x14ac:dyDescent="0.25">
      <c r="A80" s="14"/>
      <c r="B80" s="36"/>
      <c r="C80" s="57"/>
      <c r="D80" s="52"/>
      <c r="E80" s="57"/>
      <c r="F80" s="53"/>
      <c r="G80" s="57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x14ac:dyDescent="0.25">
      <c r="A81" s="14"/>
      <c r="B81" s="36"/>
      <c r="C81" s="57"/>
      <c r="D81" s="52"/>
      <c r="E81" s="57"/>
      <c r="F81" s="53"/>
      <c r="G81" s="57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x14ac:dyDescent="0.25">
      <c r="A82" s="14"/>
      <c r="B82" s="36"/>
      <c r="C82" s="57"/>
      <c r="D82" s="37"/>
      <c r="E82" s="57"/>
      <c r="F82" s="48"/>
      <c r="G82" s="57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x14ac:dyDescent="0.25">
      <c r="A83" s="14"/>
      <c r="B83" s="36"/>
      <c r="C83" s="57"/>
      <c r="D83" s="57"/>
      <c r="E83" s="57"/>
      <c r="F83" s="57"/>
      <c r="G83" s="57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x14ac:dyDescent="0.25">
      <c r="A84" s="14"/>
      <c r="B84" s="36"/>
      <c r="C84" s="57"/>
      <c r="D84" s="58"/>
      <c r="E84" s="57"/>
      <c r="F84" s="58"/>
      <c r="G84" s="57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75" x14ac:dyDescent="0.25">
      <c r="A85" s="14"/>
      <c r="B85" s="36"/>
      <c r="C85" s="57"/>
      <c r="D85" s="57"/>
      <c r="E85" s="57"/>
      <c r="F85" s="57"/>
      <c r="G85" s="57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59"/>
    </row>
    <row r="86" spans="1:23" ht="15.75" x14ac:dyDescent="0.25">
      <c r="A86" s="14"/>
      <c r="B86" s="36"/>
      <c r="C86" s="57"/>
      <c r="D86" s="60"/>
      <c r="E86" s="57"/>
      <c r="F86" s="60"/>
      <c r="G86" s="57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2"/>
    </row>
    <row r="87" spans="1:23" x14ac:dyDescent="0.25">
      <c r="A87" s="14"/>
      <c r="B87" s="36"/>
      <c r="C87" s="57"/>
      <c r="D87" s="57"/>
      <c r="E87" s="57"/>
      <c r="F87" s="57"/>
      <c r="G87" s="5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x14ac:dyDescent="0.25">
      <c r="A88" s="14"/>
      <c r="B88" s="36"/>
      <c r="C88" s="57"/>
      <c r="D88" s="57"/>
      <c r="E88" s="57"/>
      <c r="F88" s="57"/>
      <c r="G88" s="57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x14ac:dyDescent="0.25">
      <c r="A89" s="14"/>
      <c r="B89" s="36"/>
      <c r="C89" s="57"/>
      <c r="D89" s="57"/>
      <c r="E89" s="57"/>
      <c r="F89" s="57"/>
      <c r="G89" s="57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x14ac:dyDescent="0.25">
      <c r="A90" s="14"/>
      <c r="B90" s="36"/>
      <c r="C90" s="57"/>
      <c r="D90" s="57"/>
      <c r="E90" s="57"/>
      <c r="F90" s="57"/>
      <c r="G90" s="57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x14ac:dyDescent="0.25">
      <c r="A91" s="14"/>
      <c r="B91" s="36"/>
      <c r="C91" s="57"/>
      <c r="D91" s="57"/>
      <c r="E91" s="57"/>
      <c r="F91" s="57"/>
      <c r="G91" s="57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75" x14ac:dyDescent="0.25">
      <c r="A92" s="14"/>
      <c r="B92" s="36"/>
      <c r="C92" s="57"/>
      <c r="D92" s="57"/>
      <c r="E92" s="57"/>
      <c r="F92" s="57"/>
      <c r="G92" s="57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59"/>
    </row>
    <row r="93" spans="1:23" ht="15.75" x14ac:dyDescent="0.25">
      <c r="A93" s="14"/>
      <c r="B93" s="36"/>
      <c r="C93" s="57"/>
      <c r="D93" s="57"/>
      <c r="E93" s="57"/>
      <c r="F93" s="57"/>
      <c r="G93" s="57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2"/>
    </row>
    <row r="94" spans="1:23" x14ac:dyDescent="0.25">
      <c r="A94" s="14"/>
      <c r="B94" s="36"/>
      <c r="C94" s="57"/>
      <c r="D94" s="57"/>
      <c r="E94" s="57"/>
      <c r="F94" s="57"/>
      <c r="G94" s="57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x14ac:dyDescent="0.25">
      <c r="A95" s="14"/>
      <c r="B95" s="36"/>
      <c r="C95" s="57"/>
      <c r="D95" s="57"/>
      <c r="E95" s="57"/>
      <c r="F95" s="57"/>
      <c r="G95" s="57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x14ac:dyDescent="0.25">
      <c r="A96" s="14"/>
      <c r="B96" s="36"/>
      <c r="C96" s="57"/>
      <c r="D96" s="57"/>
      <c r="E96" s="57"/>
      <c r="F96" s="57"/>
      <c r="G96" s="57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x14ac:dyDescent="0.25">
      <c r="A97" s="14"/>
      <c r="B97" s="36"/>
      <c r="C97" s="57"/>
      <c r="D97" s="57"/>
      <c r="E97" s="57"/>
      <c r="F97" s="57"/>
      <c r="G97" s="57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x14ac:dyDescent="0.25">
      <c r="A98" s="14"/>
      <c r="B98" s="36"/>
      <c r="C98" s="57"/>
      <c r="D98" s="57"/>
      <c r="E98" s="57"/>
      <c r="F98" s="57"/>
      <c r="G98" s="57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x14ac:dyDescent="0.25">
      <c r="A99" s="14"/>
      <c r="B99" s="36"/>
      <c r="C99" s="57"/>
      <c r="D99" s="57"/>
      <c r="E99" s="57"/>
      <c r="F99" s="57"/>
      <c r="G99" s="57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75" x14ac:dyDescent="0.25">
      <c r="A100" s="14"/>
      <c r="B100" s="36"/>
      <c r="C100" s="57"/>
      <c r="D100" s="57"/>
      <c r="E100" s="57"/>
      <c r="F100" s="57"/>
      <c r="G100" s="57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59"/>
    </row>
    <row r="101" spans="1:23" ht="15.75" x14ac:dyDescent="0.25">
      <c r="A101" s="14"/>
      <c r="B101" s="36"/>
      <c r="C101" s="57"/>
      <c r="D101" s="57"/>
      <c r="E101" s="57"/>
      <c r="F101" s="57"/>
      <c r="G101" s="57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2"/>
    </row>
    <row r="102" spans="1:23" x14ac:dyDescent="0.25">
      <c r="A102" s="14"/>
      <c r="B102" s="36"/>
      <c r="C102" s="57"/>
      <c r="D102" s="57"/>
      <c r="E102" s="57"/>
      <c r="F102" s="57"/>
      <c r="G102" s="57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x14ac:dyDescent="0.25">
      <c r="A103" s="14"/>
      <c r="B103" s="36"/>
      <c r="C103" s="57"/>
      <c r="D103" s="14"/>
      <c r="E103" s="57"/>
      <c r="F103" s="14"/>
      <c r="G103" s="57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x14ac:dyDescent="0.25">
      <c r="A104" s="14"/>
      <c r="B104" s="36"/>
      <c r="C104" s="57"/>
      <c r="D104" s="14"/>
      <c r="E104" s="57"/>
      <c r="F104" s="14"/>
      <c r="G104" s="14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x14ac:dyDescent="0.25">
      <c r="A105" s="14"/>
      <c r="B105" s="36"/>
      <c r="C105" s="57"/>
      <c r="D105" s="14"/>
      <c r="E105" s="57"/>
      <c r="F105" s="14"/>
      <c r="G105" s="14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x14ac:dyDescent="0.25">
      <c r="A106" s="14"/>
      <c r="B106" s="36"/>
      <c r="C106" s="57"/>
      <c r="D106" s="14"/>
      <c r="E106" s="57"/>
      <c r="F106" s="14"/>
      <c r="G106" s="14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x14ac:dyDescent="0.25">
      <c r="A107" s="14"/>
      <c r="B107" s="36"/>
      <c r="C107" s="57"/>
      <c r="D107" s="14"/>
      <c r="E107" s="57"/>
      <c r="F107" s="14"/>
      <c r="G107" s="14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x14ac:dyDescent="0.25">
      <c r="A108" s="14"/>
      <c r="B108" s="36"/>
      <c r="C108" s="57"/>
      <c r="D108" s="14"/>
      <c r="E108" s="57"/>
      <c r="F108" s="14"/>
      <c r="G108" s="14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x14ac:dyDescent="0.25">
      <c r="A109" s="14"/>
      <c r="B109" s="36"/>
      <c r="C109" s="57"/>
      <c r="D109" s="14"/>
      <c r="E109" s="57"/>
      <c r="F109" s="14"/>
      <c r="G109" s="14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x14ac:dyDescent="0.25">
      <c r="A110" s="14"/>
      <c r="B110" s="36"/>
      <c r="C110" s="57"/>
      <c r="D110" s="14"/>
      <c r="E110" s="57"/>
      <c r="F110" s="14"/>
      <c r="G110" s="14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x14ac:dyDescent="0.25">
      <c r="A111" s="14"/>
      <c r="B111" s="36"/>
      <c r="C111" s="57"/>
      <c r="D111" s="14"/>
      <c r="E111" s="57"/>
      <c r="F111" s="14"/>
      <c r="G111" s="14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x14ac:dyDescent="0.25">
      <c r="A112" s="14"/>
      <c r="B112" s="36"/>
      <c r="C112" s="57"/>
      <c r="D112" s="14"/>
      <c r="E112" s="57"/>
      <c r="F112" s="14"/>
      <c r="G112" s="14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x14ac:dyDescent="0.25">
      <c r="A113" s="14"/>
      <c r="B113" s="36"/>
      <c r="C113" s="57"/>
      <c r="D113" s="14"/>
      <c r="E113" s="57"/>
      <c r="F113" s="14"/>
      <c r="G113" s="14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x14ac:dyDescent="0.25">
      <c r="A114" s="14"/>
      <c r="B114" s="36"/>
      <c r="C114" s="57"/>
      <c r="D114" s="14"/>
      <c r="E114" s="57"/>
      <c r="F114" s="14"/>
      <c r="G114" s="14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x14ac:dyDescent="0.25">
      <c r="A115" s="14"/>
      <c r="B115" s="36"/>
      <c r="C115" s="57"/>
      <c r="D115" s="14"/>
      <c r="E115" s="57"/>
      <c r="F115" s="14"/>
      <c r="G115" s="14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x14ac:dyDescent="0.25">
      <c r="A116" s="14"/>
      <c r="B116" s="36"/>
      <c r="C116" s="57"/>
      <c r="D116" s="14"/>
      <c r="E116" s="57"/>
      <c r="F116" s="14"/>
      <c r="G116" s="14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x14ac:dyDescent="0.25">
      <c r="A117" s="14"/>
      <c r="B117" s="36"/>
      <c r="C117" s="57"/>
      <c r="D117" s="14"/>
      <c r="E117" s="57"/>
      <c r="F117" s="14"/>
      <c r="G117" s="14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x14ac:dyDescent="0.25">
      <c r="A118" s="14"/>
      <c r="B118" s="36"/>
      <c r="C118" s="57"/>
      <c r="D118" s="14"/>
      <c r="E118" s="57"/>
      <c r="F118" s="14"/>
      <c r="G118" s="14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x14ac:dyDescent="0.25">
      <c r="A119" s="14"/>
      <c r="B119" s="36"/>
      <c r="C119" s="57"/>
      <c r="D119" s="14"/>
      <c r="E119" s="57"/>
      <c r="F119" s="14"/>
      <c r="G119" s="14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x14ac:dyDescent="0.25">
      <c r="A120" s="14"/>
      <c r="B120" s="36"/>
      <c r="C120" s="57"/>
      <c r="D120" s="14"/>
      <c r="E120" s="57"/>
      <c r="F120" s="14"/>
      <c r="G120" s="14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x14ac:dyDescent="0.25">
      <c r="A121" s="14"/>
      <c r="B121" s="36"/>
      <c r="C121" s="57"/>
      <c r="D121" s="14"/>
      <c r="E121" s="57"/>
      <c r="F121" s="14"/>
      <c r="G121" s="14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x14ac:dyDescent="0.25">
      <c r="A122" s="14"/>
      <c r="B122" s="36"/>
      <c r="C122" s="57"/>
      <c r="D122" s="14"/>
      <c r="E122" s="57"/>
      <c r="F122" s="14"/>
      <c r="G122" s="14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x14ac:dyDescent="0.25">
      <c r="A123" s="14"/>
      <c r="B123" s="36"/>
      <c r="C123" s="57"/>
      <c r="D123" s="14"/>
      <c r="E123" s="57"/>
      <c r="F123" s="14"/>
      <c r="G123" s="14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x14ac:dyDescent="0.25">
      <c r="A124" s="14"/>
      <c r="B124" s="36"/>
      <c r="C124" s="57"/>
      <c r="D124" s="14"/>
      <c r="E124" s="57"/>
      <c r="F124" s="14"/>
      <c r="G124" s="14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x14ac:dyDescent="0.25">
      <c r="A125" s="14"/>
      <c r="B125" s="36"/>
      <c r="C125" s="57"/>
      <c r="D125" s="14"/>
      <c r="E125" s="57"/>
      <c r="F125" s="14"/>
      <c r="G125" s="14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x14ac:dyDescent="0.25">
      <c r="A126" s="14"/>
      <c r="B126" s="36"/>
      <c r="C126" s="57"/>
      <c r="D126" s="14"/>
      <c r="E126" s="57"/>
      <c r="F126" s="14"/>
      <c r="G126" s="14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x14ac:dyDescent="0.25">
      <c r="A127" s="14"/>
      <c r="B127" s="36"/>
      <c r="C127" s="57"/>
      <c r="D127" s="14"/>
      <c r="E127" s="57"/>
      <c r="F127" s="14"/>
      <c r="G127" s="14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x14ac:dyDescent="0.25">
      <c r="A128" s="14"/>
      <c r="B128" s="36"/>
      <c r="C128" s="57"/>
      <c r="D128" s="14"/>
      <c r="E128" s="57"/>
      <c r="F128" s="14"/>
      <c r="G128" s="14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x14ac:dyDescent="0.25">
      <c r="A129" s="14"/>
      <c r="B129" s="36"/>
      <c r="C129" s="57"/>
      <c r="D129" s="14"/>
      <c r="E129" s="57"/>
      <c r="F129" s="14"/>
      <c r="G129" s="14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x14ac:dyDescent="0.25">
      <c r="A130" s="14"/>
      <c r="B130" s="36"/>
      <c r="C130" s="57"/>
      <c r="D130" s="14"/>
      <c r="E130" s="57"/>
      <c r="F130" s="14"/>
      <c r="G130" s="14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x14ac:dyDescent="0.25">
      <c r="A131" s="14"/>
      <c r="B131" s="36"/>
      <c r="C131" s="57"/>
      <c r="D131" s="14"/>
      <c r="E131" s="57"/>
      <c r="F131" s="14"/>
      <c r="G131" s="14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x14ac:dyDescent="0.25">
      <c r="A132" s="14"/>
      <c r="B132" s="36"/>
      <c r="C132" s="57"/>
      <c r="D132" s="14"/>
      <c r="E132" s="57"/>
      <c r="F132" s="14"/>
      <c r="G132" s="14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x14ac:dyDescent="0.25">
      <c r="A133" s="14"/>
      <c r="B133" s="36"/>
      <c r="C133" s="57"/>
      <c r="D133" s="14"/>
      <c r="E133" s="57"/>
      <c r="F133" s="14"/>
      <c r="G133" s="14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x14ac:dyDescent="0.25">
      <c r="A134" s="14"/>
      <c r="B134" s="36"/>
      <c r="C134" s="57"/>
      <c r="D134" s="14"/>
      <c r="E134" s="57"/>
      <c r="F134" s="14"/>
      <c r="G134" s="14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x14ac:dyDescent="0.25">
      <c r="A135" s="14"/>
      <c r="B135" s="36"/>
      <c r="C135" s="57"/>
      <c r="D135" s="14"/>
      <c r="E135" s="57"/>
      <c r="F135" s="14"/>
      <c r="G135" s="14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x14ac:dyDescent="0.25">
      <c r="A136" s="14"/>
      <c r="B136" s="36"/>
      <c r="C136" s="57"/>
      <c r="D136" s="14"/>
      <c r="E136" s="57"/>
      <c r="F136" s="14"/>
      <c r="G136" s="14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x14ac:dyDescent="0.25">
      <c r="A137" s="14"/>
      <c r="B137" s="36"/>
      <c r="C137" s="57"/>
      <c r="D137" s="14"/>
      <c r="E137" s="57"/>
      <c r="F137" s="14"/>
      <c r="G137" s="14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x14ac:dyDescent="0.25">
      <c r="A138" s="14"/>
      <c r="B138" s="36"/>
      <c r="C138" s="57"/>
      <c r="D138" s="14"/>
      <c r="E138" s="57"/>
      <c r="F138" s="14"/>
      <c r="G138" s="14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x14ac:dyDescent="0.25">
      <c r="A139" s="14"/>
      <c r="B139" s="36"/>
      <c r="C139" s="57"/>
      <c r="D139" s="14"/>
      <c r="E139" s="57"/>
      <c r="F139" s="14"/>
      <c r="G139" s="14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x14ac:dyDescent="0.25">
      <c r="A140" s="14"/>
      <c r="B140" s="36"/>
      <c r="C140" s="57"/>
      <c r="D140" s="14"/>
      <c r="E140" s="57"/>
      <c r="F140" s="14"/>
      <c r="G140" s="14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x14ac:dyDescent="0.25">
      <c r="A141" s="14"/>
      <c r="B141" s="36"/>
      <c r="C141" s="57"/>
      <c r="D141" s="14"/>
      <c r="E141" s="57"/>
      <c r="F141" s="14"/>
      <c r="G141" s="14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x14ac:dyDescent="0.25">
      <c r="A142" s="14"/>
      <c r="B142" s="36"/>
      <c r="C142" s="57"/>
      <c r="D142" s="14"/>
      <c r="E142" s="57"/>
      <c r="F142" s="14"/>
      <c r="G142" s="14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x14ac:dyDescent="0.25">
      <c r="A143" s="14"/>
      <c r="B143" s="36"/>
      <c r="C143" s="57"/>
      <c r="D143" s="14"/>
      <c r="E143" s="57"/>
      <c r="F143" s="14"/>
      <c r="G143" s="14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x14ac:dyDescent="0.25">
      <c r="A144" s="14"/>
      <c r="B144" s="36"/>
      <c r="C144" s="57"/>
      <c r="D144" s="14"/>
      <c r="E144" s="57"/>
      <c r="F144" s="14"/>
      <c r="G144" s="14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x14ac:dyDescent="0.25">
      <c r="A145" s="14"/>
      <c r="B145" s="36"/>
      <c r="C145" s="57"/>
      <c r="D145" s="14"/>
      <c r="E145" s="57"/>
      <c r="F145" s="14"/>
      <c r="G145" s="14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x14ac:dyDescent="0.25">
      <c r="A146" s="14"/>
      <c r="B146" s="36"/>
      <c r="C146" s="57"/>
      <c r="D146" s="14"/>
      <c r="E146" s="57"/>
      <c r="F146" s="14"/>
      <c r="G146" s="14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x14ac:dyDescent="0.25">
      <c r="A147" s="14"/>
      <c r="B147" s="36"/>
      <c r="C147" s="57"/>
      <c r="D147" s="14"/>
      <c r="E147" s="57"/>
      <c r="F147" s="14"/>
      <c r="G147" s="14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x14ac:dyDescent="0.25">
      <c r="A148" s="14"/>
      <c r="B148" s="36"/>
      <c r="C148" s="57"/>
      <c r="D148" s="14"/>
      <c r="E148" s="57"/>
      <c r="F148" s="14"/>
      <c r="G148" s="14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x14ac:dyDescent="0.25">
      <c r="A149" s="14"/>
      <c r="B149" s="36"/>
      <c r="C149" s="57"/>
      <c r="D149" s="14"/>
      <c r="E149" s="57"/>
      <c r="F149" s="14"/>
      <c r="G149" s="14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x14ac:dyDescent="0.25">
      <c r="A150" s="14"/>
      <c r="B150" s="36"/>
      <c r="C150" s="57"/>
      <c r="D150" s="14"/>
      <c r="E150" s="57"/>
      <c r="F150" s="14"/>
      <c r="G150" s="14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x14ac:dyDescent="0.25">
      <c r="A151" s="14"/>
      <c r="B151" s="36"/>
      <c r="C151" s="57"/>
      <c r="D151" s="14"/>
      <c r="E151" s="57"/>
      <c r="F151" s="14"/>
      <c r="G151" s="14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x14ac:dyDescent="0.25">
      <c r="A152" s="14"/>
      <c r="B152" s="36"/>
      <c r="C152" s="57"/>
      <c r="D152" s="14"/>
      <c r="E152" s="57"/>
      <c r="F152" s="14"/>
      <c r="G152" s="14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x14ac:dyDescent="0.25">
      <c r="A153" s="14"/>
      <c r="B153" s="36"/>
      <c r="C153" s="57"/>
      <c r="D153" s="14"/>
      <c r="E153" s="57"/>
      <c r="F153" s="14"/>
      <c r="G153" s="14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x14ac:dyDescent="0.25">
      <c r="A154" s="14"/>
      <c r="B154" s="36"/>
      <c r="C154" s="57"/>
      <c r="D154" s="14"/>
      <c r="E154" s="57"/>
      <c r="F154" s="14"/>
      <c r="G154" s="14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x14ac:dyDescent="0.25">
      <c r="A155" s="14"/>
      <c r="B155" s="36"/>
      <c r="C155" s="57"/>
      <c r="D155" s="14"/>
      <c r="E155" s="57"/>
      <c r="F155" s="14"/>
      <c r="G155" s="14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x14ac:dyDescent="0.25">
      <c r="A156" s="14"/>
      <c r="B156" s="36"/>
      <c r="C156" s="57"/>
      <c r="D156" s="14"/>
      <c r="E156" s="57"/>
      <c r="F156" s="14"/>
      <c r="G156" s="14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x14ac:dyDescent="0.25">
      <c r="A157" s="14"/>
      <c r="B157" s="36"/>
      <c r="C157" s="57"/>
      <c r="D157" s="14"/>
      <c r="E157" s="57"/>
      <c r="F157" s="14"/>
      <c r="G157" s="14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x14ac:dyDescent="0.25">
      <c r="A158" s="14"/>
      <c r="B158" s="36"/>
      <c r="C158" s="57"/>
      <c r="D158" s="14"/>
      <c r="E158" s="57"/>
      <c r="F158" s="14"/>
      <c r="G158" s="14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x14ac:dyDescent="0.25">
      <c r="A159" s="14"/>
      <c r="B159" s="36"/>
      <c r="C159" s="57"/>
      <c r="D159" s="14"/>
      <c r="E159" s="57"/>
      <c r="F159" s="14"/>
      <c r="G159" s="14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x14ac:dyDescent="0.25">
      <c r="A160" s="14"/>
      <c r="B160" s="36"/>
      <c r="C160" s="57"/>
      <c r="D160" s="14"/>
      <c r="E160" s="57"/>
      <c r="F160" s="14"/>
      <c r="G160" s="14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x14ac:dyDescent="0.25">
      <c r="A161" s="14"/>
      <c r="B161" s="36"/>
      <c r="C161" s="57"/>
      <c r="D161" s="14"/>
      <c r="E161" s="57"/>
      <c r="F161" s="14"/>
      <c r="G161" s="14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x14ac:dyDescent="0.25">
      <c r="A162" s="14"/>
      <c r="B162" s="36"/>
      <c r="C162" s="57"/>
      <c r="D162" s="14"/>
      <c r="E162" s="57"/>
      <c r="F162" s="14"/>
      <c r="G162" s="14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x14ac:dyDescent="0.25">
      <c r="A163" s="14"/>
      <c r="B163" s="36"/>
      <c r="C163" s="57"/>
      <c r="D163" s="14"/>
      <c r="E163" s="57"/>
      <c r="F163" s="14"/>
      <c r="G163" s="14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x14ac:dyDescent="0.25">
      <c r="A164" s="14"/>
      <c r="B164" s="36"/>
      <c r="C164" s="57"/>
      <c r="D164" s="14"/>
      <c r="E164" s="57"/>
      <c r="F164" s="14"/>
      <c r="G164" s="14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x14ac:dyDescent="0.25">
      <c r="A165" s="14"/>
      <c r="B165" s="36"/>
      <c r="C165" s="57"/>
      <c r="D165" s="14"/>
      <c r="E165" s="57"/>
      <c r="F165" s="14"/>
      <c r="G165" s="14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x14ac:dyDescent="0.25">
      <c r="A166" s="14"/>
      <c r="B166" s="36"/>
      <c r="C166" s="57"/>
      <c r="D166" s="14"/>
      <c r="E166" s="57"/>
      <c r="F166" s="14"/>
      <c r="G166" s="14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x14ac:dyDescent="0.25">
      <c r="A167" s="14"/>
      <c r="B167" s="36"/>
      <c r="C167" s="57"/>
      <c r="D167" s="14"/>
      <c r="E167" s="57"/>
      <c r="F167" s="14"/>
      <c r="G167" s="14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x14ac:dyDescent="0.25">
      <c r="A168" s="14"/>
      <c r="B168" s="36"/>
      <c r="C168" s="57"/>
      <c r="D168" s="14"/>
      <c r="E168" s="57"/>
      <c r="F168" s="14"/>
      <c r="G168" s="14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x14ac:dyDescent="0.25">
      <c r="A169" s="14"/>
      <c r="B169" s="36"/>
      <c r="C169" s="57"/>
      <c r="D169" s="14"/>
      <c r="E169" s="57"/>
      <c r="F169" s="14"/>
      <c r="G169" s="14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x14ac:dyDescent="0.25">
      <c r="A170" s="14"/>
      <c r="B170" s="36"/>
      <c r="C170" s="57"/>
      <c r="D170" s="14"/>
      <c r="E170" s="57"/>
      <c r="F170" s="14"/>
      <c r="G170" s="14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x14ac:dyDescent="0.25">
      <c r="A171" s="14"/>
      <c r="B171" s="36"/>
      <c r="C171" s="57"/>
      <c r="D171" s="14"/>
      <c r="E171" s="57"/>
      <c r="F171" s="14"/>
      <c r="G171" s="14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x14ac:dyDescent="0.25">
      <c r="A172" s="14"/>
      <c r="B172" s="36"/>
      <c r="C172" s="57"/>
      <c r="D172" s="14"/>
      <c r="E172" s="57"/>
      <c r="F172" s="14"/>
      <c r="G172" s="14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x14ac:dyDescent="0.25">
      <c r="A173" s="14"/>
      <c r="B173" s="36"/>
      <c r="C173" s="57"/>
      <c r="D173" s="14"/>
      <c r="E173" s="57"/>
      <c r="F173" s="14"/>
      <c r="G173" s="14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x14ac:dyDescent="0.25">
      <c r="A174" s="14"/>
      <c r="B174" s="36"/>
      <c r="C174" s="57"/>
      <c r="D174" s="14"/>
      <c r="E174" s="57"/>
      <c r="F174" s="14"/>
      <c r="G174" s="14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x14ac:dyDescent="0.25">
      <c r="A175" s="14"/>
      <c r="B175" s="36"/>
      <c r="C175" s="57"/>
      <c r="D175" s="14"/>
      <c r="E175" s="57"/>
      <c r="F175" s="14"/>
      <c r="G175" s="14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x14ac:dyDescent="0.25">
      <c r="A176" s="14"/>
      <c r="B176" s="36"/>
      <c r="C176" s="57"/>
      <c r="D176" s="14"/>
      <c r="E176" s="57"/>
      <c r="F176" s="14"/>
      <c r="G176" s="14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x14ac:dyDescent="0.25">
      <c r="A177" s="14"/>
      <c r="B177" s="36"/>
      <c r="C177" s="57"/>
      <c r="D177" s="14"/>
      <c r="E177" s="57"/>
      <c r="F177" s="14"/>
      <c r="G177" s="14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x14ac:dyDescent="0.25">
      <c r="A178" s="14"/>
      <c r="B178" s="36"/>
      <c r="C178" s="57"/>
      <c r="D178" s="14"/>
      <c r="E178" s="57"/>
      <c r="F178" s="14"/>
      <c r="G178" s="14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x14ac:dyDescent="0.25">
      <c r="A179" s="14"/>
      <c r="B179" s="36"/>
      <c r="C179" s="57"/>
      <c r="D179" s="14"/>
      <c r="E179" s="57"/>
      <c r="F179" s="14"/>
      <c r="G179" s="14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x14ac:dyDescent="0.25">
      <c r="A180" s="14"/>
      <c r="B180" s="36"/>
      <c r="C180" s="57"/>
      <c r="D180" s="14"/>
      <c r="E180" s="57"/>
      <c r="F180" s="14"/>
      <c r="G180" s="14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x14ac:dyDescent="0.25">
      <c r="A181" s="14"/>
      <c r="B181" s="36"/>
      <c r="C181" s="57"/>
      <c r="D181" s="14"/>
      <c r="E181" s="57"/>
      <c r="F181" s="14"/>
      <c r="G181" s="14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x14ac:dyDescent="0.25">
      <c r="A182" s="14"/>
      <c r="B182" s="36"/>
      <c r="C182" s="57"/>
      <c r="D182" s="14"/>
      <c r="E182" s="57"/>
      <c r="F182" s="14"/>
      <c r="G182" s="14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x14ac:dyDescent="0.25">
      <c r="A183" s="14"/>
      <c r="B183" s="36"/>
      <c r="C183" s="57"/>
      <c r="D183" s="14"/>
      <c r="E183" s="57"/>
      <c r="F183" s="14"/>
      <c r="G183" s="14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x14ac:dyDescent="0.25">
      <c r="A184" s="14"/>
      <c r="B184" s="36"/>
      <c r="C184" s="57"/>
      <c r="D184" s="14"/>
      <c r="E184" s="57"/>
      <c r="F184" s="14"/>
      <c r="G184" s="14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x14ac:dyDescent="0.25">
      <c r="A185" s="14"/>
      <c r="B185" s="36"/>
      <c r="C185" s="57"/>
      <c r="D185" s="14"/>
      <c r="E185" s="57"/>
      <c r="F185" s="14"/>
      <c r="G185" s="14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x14ac:dyDescent="0.25">
      <c r="A186" s="14"/>
      <c r="B186" s="36"/>
      <c r="C186" s="57"/>
      <c r="D186" s="14"/>
      <c r="E186" s="57"/>
      <c r="F186" s="14"/>
      <c r="G186" s="14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x14ac:dyDescent="0.25">
      <c r="A187" s="14"/>
      <c r="B187" s="36"/>
      <c r="C187" s="57"/>
      <c r="D187" s="14"/>
      <c r="E187" s="57"/>
      <c r="F187" s="14"/>
      <c r="G187" s="14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x14ac:dyDescent="0.25">
      <c r="A188" s="14"/>
      <c r="B188" s="36"/>
      <c r="C188" s="57"/>
      <c r="D188" s="14"/>
      <c r="E188" s="57"/>
      <c r="F188" s="14"/>
      <c r="G188" s="14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x14ac:dyDescent="0.25">
      <c r="A189" s="14"/>
      <c r="B189" s="36"/>
      <c r="C189" s="57"/>
      <c r="D189" s="14"/>
      <c r="E189" s="57"/>
      <c r="F189" s="14"/>
      <c r="G189" s="14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x14ac:dyDescent="0.25">
      <c r="A190" s="14"/>
      <c r="B190" s="36"/>
      <c r="C190" s="57"/>
      <c r="D190" s="14"/>
      <c r="E190" s="57"/>
      <c r="F190" s="14"/>
      <c r="G190" s="14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x14ac:dyDescent="0.25">
      <c r="A191" s="14"/>
      <c r="B191" s="36"/>
      <c r="C191" s="57"/>
      <c r="D191" s="14"/>
      <c r="E191" s="57"/>
      <c r="F191" s="14"/>
      <c r="G191" s="14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x14ac:dyDescent="0.25">
      <c r="A192" s="14"/>
      <c r="B192" s="36"/>
      <c r="C192" s="57"/>
      <c r="D192" s="14"/>
      <c r="E192" s="57"/>
      <c r="F192" s="14"/>
      <c r="G192" s="14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x14ac:dyDescent="0.25">
      <c r="A193" s="14"/>
      <c r="B193" s="36"/>
      <c r="C193" s="57"/>
      <c r="D193" s="14"/>
      <c r="E193" s="57"/>
      <c r="F193" s="14"/>
      <c r="G193" s="14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x14ac:dyDescent="0.25">
      <c r="A194" s="14"/>
      <c r="B194" s="36"/>
      <c r="C194" s="57"/>
      <c r="D194" s="14"/>
      <c r="E194" s="57"/>
      <c r="F194" s="14"/>
      <c r="G194" s="14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x14ac:dyDescent="0.25">
      <c r="A195" s="14"/>
      <c r="B195" s="36"/>
      <c r="C195" s="57"/>
      <c r="D195" s="14"/>
      <c r="E195" s="57"/>
      <c r="F195" s="14"/>
      <c r="G195" s="14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x14ac:dyDescent="0.25">
      <c r="A196" s="14"/>
      <c r="B196" s="36"/>
      <c r="C196" s="57"/>
      <c r="D196" s="14"/>
      <c r="E196" s="57"/>
      <c r="F196" s="14"/>
      <c r="G196" s="14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x14ac:dyDescent="0.25">
      <c r="A197" s="14"/>
      <c r="B197" s="36"/>
      <c r="C197" s="57"/>
      <c r="D197" s="14"/>
      <c r="E197" s="57"/>
      <c r="F197" s="14"/>
      <c r="G197" s="14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x14ac:dyDescent="0.25">
      <c r="A198" s="14"/>
      <c r="B198" s="36"/>
      <c r="C198" s="57"/>
      <c r="D198" s="14"/>
      <c r="E198" s="57"/>
      <c r="F198" s="14"/>
      <c r="G198" s="14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x14ac:dyDescent="0.25">
      <c r="A199" s="14"/>
      <c r="B199" s="36"/>
      <c r="C199" s="57"/>
      <c r="D199" s="14"/>
      <c r="E199" s="57"/>
      <c r="F199" s="14"/>
      <c r="G199" s="14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x14ac:dyDescent="0.25">
      <c r="A200" s="14"/>
      <c r="B200" s="36"/>
      <c r="C200" s="57"/>
      <c r="D200" s="14"/>
      <c r="E200" s="57"/>
      <c r="F200" s="14"/>
      <c r="G200" s="14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x14ac:dyDescent="0.25">
      <c r="A201" s="14"/>
      <c r="B201" s="36"/>
      <c r="C201" s="57"/>
      <c r="D201" s="14"/>
      <c r="E201" s="57"/>
      <c r="F201" s="14"/>
      <c r="G201" s="14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x14ac:dyDescent="0.25">
      <c r="A202" s="14"/>
      <c r="B202" s="36"/>
      <c r="C202" s="57"/>
      <c r="D202" s="14"/>
      <c r="E202" s="57"/>
      <c r="F202" s="14"/>
      <c r="G202" s="14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x14ac:dyDescent="0.25">
      <c r="A203" s="14"/>
      <c r="B203" s="36"/>
      <c r="C203" s="57"/>
      <c r="D203" s="14"/>
      <c r="E203" s="57"/>
      <c r="F203" s="14"/>
      <c r="G203" s="14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x14ac:dyDescent="0.25">
      <c r="A204" s="14"/>
      <c r="B204" s="36"/>
      <c r="C204" s="57"/>
      <c r="D204" s="14"/>
      <c r="E204" s="57"/>
      <c r="F204" s="14"/>
      <c r="G204" s="14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x14ac:dyDescent="0.25">
      <c r="A205" s="14"/>
      <c r="B205" s="36"/>
      <c r="C205" s="57"/>
      <c r="D205" s="14"/>
      <c r="E205" s="57"/>
      <c r="F205" s="14"/>
      <c r="G205" s="14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x14ac:dyDescent="0.25">
      <c r="A206" s="14"/>
      <c r="B206" s="36"/>
      <c r="C206" s="57"/>
      <c r="D206" s="14"/>
      <c r="E206" s="57"/>
      <c r="F206" s="14"/>
      <c r="G206" s="14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x14ac:dyDescent="0.25">
      <c r="A207" s="14"/>
      <c r="B207" s="36"/>
      <c r="C207" s="57"/>
      <c r="D207" s="14"/>
      <c r="E207" s="57"/>
      <c r="F207" s="14"/>
      <c r="G207" s="14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x14ac:dyDescent="0.25">
      <c r="A208" s="14"/>
      <c r="B208" s="36"/>
      <c r="C208" s="57"/>
      <c r="D208" s="14"/>
      <c r="E208" s="57"/>
      <c r="F208" s="14"/>
      <c r="G208" s="14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x14ac:dyDescent="0.25">
      <c r="A209" s="14"/>
      <c r="B209" s="36"/>
      <c r="C209" s="57"/>
      <c r="D209" s="14"/>
      <c r="E209" s="57"/>
      <c r="F209" s="14"/>
      <c r="G209" s="14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x14ac:dyDescent="0.25">
      <c r="A210" s="14"/>
      <c r="B210" s="36"/>
      <c r="C210" s="57"/>
      <c r="D210" s="14"/>
      <c r="E210" s="57"/>
      <c r="F210" s="14"/>
      <c r="G210" s="14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x14ac:dyDescent="0.25">
      <c r="A211" s="14"/>
      <c r="B211" s="36"/>
      <c r="C211" s="57"/>
      <c r="D211" s="14"/>
      <c r="E211" s="57"/>
      <c r="F211" s="14"/>
      <c r="G211" s="14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x14ac:dyDescent="0.25">
      <c r="A212" s="14"/>
      <c r="B212" s="36"/>
      <c r="C212" s="57"/>
      <c r="D212" s="14"/>
      <c r="E212" s="57"/>
      <c r="F212" s="14"/>
      <c r="G212" s="14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x14ac:dyDescent="0.25">
      <c r="A213" s="14"/>
      <c r="B213" s="36"/>
      <c r="C213" s="57"/>
      <c r="D213" s="14"/>
      <c r="E213" s="57"/>
      <c r="F213" s="14"/>
      <c r="G213" s="14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x14ac:dyDescent="0.25">
      <c r="A214" s="14"/>
      <c r="B214" s="36"/>
      <c r="C214" s="57"/>
      <c r="D214" s="14"/>
      <c r="E214" s="57"/>
      <c r="F214" s="14"/>
      <c r="G214" s="14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x14ac:dyDescent="0.25">
      <c r="A215" s="14"/>
      <c r="B215" s="36"/>
      <c r="C215" s="57"/>
      <c r="D215" s="14"/>
      <c r="E215" s="57"/>
      <c r="F215" s="14"/>
      <c r="G215" s="14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x14ac:dyDescent="0.25">
      <c r="A216" s="14"/>
      <c r="B216" s="36"/>
      <c r="C216" s="57"/>
      <c r="D216" s="14"/>
      <c r="E216" s="57"/>
      <c r="F216" s="14"/>
      <c r="G216" s="14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x14ac:dyDescent="0.25">
      <c r="A217" s="14"/>
      <c r="B217" s="36"/>
      <c r="C217" s="57"/>
      <c r="D217" s="14"/>
      <c r="E217" s="57"/>
      <c r="F217" s="14"/>
      <c r="G217" s="14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x14ac:dyDescent="0.25">
      <c r="A218" s="14"/>
      <c r="B218" s="36"/>
      <c r="C218" s="57"/>
      <c r="D218" s="14"/>
      <c r="E218" s="57"/>
      <c r="F218" s="14"/>
      <c r="G218" s="14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x14ac:dyDescent="0.25">
      <c r="A219" s="14"/>
      <c r="B219" s="36"/>
      <c r="C219" s="57"/>
      <c r="D219" s="14"/>
      <c r="E219" s="57"/>
      <c r="F219" s="14"/>
      <c r="G219" s="14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x14ac:dyDescent="0.25">
      <c r="A220" s="14"/>
      <c r="B220" s="36"/>
      <c r="C220" s="57"/>
      <c r="D220" s="14"/>
      <c r="E220" s="57"/>
      <c r="F220" s="14"/>
      <c r="G220" s="14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x14ac:dyDescent="0.25">
      <c r="A221" s="14"/>
      <c r="B221" s="36"/>
      <c r="C221" s="57"/>
      <c r="D221" s="14"/>
      <c r="E221" s="57"/>
      <c r="F221" s="14"/>
      <c r="G221" s="14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x14ac:dyDescent="0.25">
      <c r="A222" s="14"/>
      <c r="B222" s="36"/>
      <c r="C222" s="57"/>
      <c r="D222" s="14"/>
      <c r="E222" s="57"/>
      <c r="F222" s="14"/>
      <c r="G222" s="14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x14ac:dyDescent="0.25">
      <c r="A223" s="14"/>
      <c r="B223" s="36"/>
      <c r="C223" s="57"/>
      <c r="D223" s="14"/>
      <c r="E223" s="57"/>
      <c r="F223" s="14"/>
      <c r="G223" s="14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x14ac:dyDescent="0.25">
      <c r="A224" s="14"/>
      <c r="B224" s="36"/>
      <c r="C224" s="57"/>
      <c r="D224" s="14"/>
      <c r="E224" s="57"/>
      <c r="F224" s="14"/>
      <c r="G224" s="14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x14ac:dyDescent="0.25">
      <c r="A225" s="14"/>
      <c r="B225" s="36"/>
      <c r="C225" s="57"/>
      <c r="D225" s="14"/>
      <c r="E225" s="57"/>
      <c r="F225" s="14"/>
      <c r="G225" s="14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x14ac:dyDescent="0.25">
      <c r="A226" s="14"/>
      <c r="B226" s="36"/>
      <c r="C226" s="57"/>
      <c r="D226" s="14"/>
      <c r="E226" s="57"/>
      <c r="F226" s="14"/>
      <c r="G226" s="14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x14ac:dyDescent="0.25">
      <c r="A227" s="14"/>
      <c r="B227" s="36"/>
      <c r="C227" s="57"/>
      <c r="D227" s="14"/>
      <c r="E227" s="57"/>
      <c r="F227" s="14"/>
      <c r="G227" s="14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x14ac:dyDescent="0.25">
      <c r="A228" s="14"/>
      <c r="B228" s="36"/>
      <c r="C228" s="57"/>
      <c r="D228" s="14"/>
      <c r="E228" s="57"/>
      <c r="F228" s="14"/>
      <c r="G228" s="14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x14ac:dyDescent="0.25">
      <c r="A229" s="14"/>
      <c r="B229" s="36"/>
      <c r="C229" s="57"/>
      <c r="D229" s="14"/>
      <c r="E229" s="57"/>
      <c r="F229" s="14"/>
      <c r="G229" s="14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x14ac:dyDescent="0.25">
      <c r="A230" s="14"/>
      <c r="B230" s="36"/>
      <c r="C230" s="57"/>
      <c r="D230" s="14"/>
      <c r="E230" s="57"/>
      <c r="F230" s="14"/>
      <c r="G230" s="14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x14ac:dyDescent="0.25">
      <c r="A231" s="14"/>
      <c r="B231" s="36"/>
      <c r="C231" s="57"/>
      <c r="D231" s="14"/>
      <c r="E231" s="57"/>
      <c r="F231" s="14"/>
      <c r="G231" s="14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x14ac:dyDescent="0.25">
      <c r="A232" s="14"/>
      <c r="B232" s="36"/>
      <c r="C232" s="57"/>
      <c r="D232" s="14"/>
      <c r="E232" s="57"/>
      <c r="F232" s="14"/>
      <c r="G232" s="14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x14ac:dyDescent="0.25">
      <c r="A233" s="14"/>
      <c r="B233" s="36"/>
      <c r="C233" s="57"/>
      <c r="D233" s="14"/>
      <c r="E233" s="57"/>
      <c r="F233" s="14"/>
      <c r="G233" s="14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x14ac:dyDescent="0.25">
      <c r="A234" s="14"/>
      <c r="B234" s="36"/>
      <c r="C234" s="57"/>
      <c r="D234" s="14"/>
      <c r="E234" s="57"/>
      <c r="F234" s="14"/>
      <c r="G234" s="14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x14ac:dyDescent="0.25">
      <c r="A235" s="14"/>
      <c r="B235" s="36"/>
      <c r="C235" s="57"/>
      <c r="D235" s="14"/>
      <c r="E235" s="57"/>
      <c r="F235" s="14"/>
      <c r="G235" s="14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x14ac:dyDescent="0.25">
      <c r="A236" s="14"/>
      <c r="B236" s="36"/>
      <c r="C236" s="57"/>
      <c r="D236" s="14"/>
      <c r="E236" s="57"/>
      <c r="F236" s="14"/>
      <c r="G236" s="14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x14ac:dyDescent="0.25">
      <c r="A237" s="14"/>
      <c r="B237" s="36"/>
      <c r="C237" s="57"/>
      <c r="D237" s="14"/>
      <c r="E237" s="57"/>
      <c r="F237" s="14"/>
      <c r="G237" s="14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x14ac:dyDescent="0.25">
      <c r="A238" s="14"/>
      <c r="B238" s="36"/>
      <c r="C238" s="57"/>
      <c r="D238" s="14"/>
      <c r="E238" s="57"/>
      <c r="F238" s="14"/>
      <c r="G238" s="14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x14ac:dyDescent="0.25">
      <c r="A239" s="14"/>
      <c r="B239" s="36"/>
      <c r="C239" s="57"/>
      <c r="D239" s="14"/>
      <c r="E239" s="57"/>
      <c r="F239" s="14"/>
      <c r="G239" s="14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x14ac:dyDescent="0.25">
      <c r="A240" s="14"/>
      <c r="B240" s="36"/>
      <c r="C240" s="57"/>
      <c r="D240" s="14"/>
      <c r="E240" s="57"/>
      <c r="F240" s="14"/>
      <c r="G240" s="14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x14ac:dyDescent="0.25">
      <c r="A241" s="14"/>
      <c r="B241" s="36"/>
      <c r="C241" s="57"/>
      <c r="D241" s="14"/>
      <c r="E241" s="57"/>
      <c r="F241" s="14"/>
      <c r="G241" s="14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x14ac:dyDescent="0.25">
      <c r="A242" s="14"/>
      <c r="B242" s="36"/>
      <c r="C242" s="57"/>
      <c r="D242" s="14"/>
      <c r="E242" s="57"/>
      <c r="F242" s="14"/>
      <c r="G242" s="14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x14ac:dyDescent="0.25">
      <c r="A243" s="14"/>
      <c r="B243" s="36"/>
      <c r="C243" s="57"/>
      <c r="D243" s="14"/>
      <c r="E243" s="57"/>
      <c r="F243" s="14"/>
      <c r="G243" s="14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x14ac:dyDescent="0.25">
      <c r="A244" s="14"/>
      <c r="B244" s="36"/>
      <c r="C244" s="57"/>
      <c r="D244" s="14"/>
      <c r="E244" s="57"/>
      <c r="F244" s="14"/>
      <c r="G244" s="14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x14ac:dyDescent="0.25">
      <c r="A245" s="14"/>
      <c r="B245" s="36"/>
      <c r="C245" s="57"/>
      <c r="D245" s="14"/>
      <c r="E245" s="57"/>
      <c r="F245" s="14"/>
      <c r="G245" s="14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x14ac:dyDescent="0.25">
      <c r="A246" s="14"/>
      <c r="B246" s="36"/>
      <c r="C246" s="57"/>
      <c r="D246" s="14"/>
      <c r="E246" s="57"/>
      <c r="F246" s="14"/>
      <c r="G246" s="14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x14ac:dyDescent="0.25">
      <c r="A247" s="14"/>
      <c r="B247" s="36"/>
      <c r="C247" s="57"/>
      <c r="D247" s="14"/>
      <c r="E247" s="57"/>
      <c r="F247" s="14"/>
      <c r="G247" s="14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x14ac:dyDescent="0.25">
      <c r="A248" s="14"/>
      <c r="B248" s="36"/>
      <c r="C248" s="57"/>
      <c r="D248" s="14"/>
      <c r="E248" s="57"/>
      <c r="F248" s="14"/>
      <c r="G248" s="14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x14ac:dyDescent="0.25">
      <c r="A249" s="14"/>
      <c r="B249" s="36"/>
      <c r="C249" s="57"/>
      <c r="D249" s="14"/>
      <c r="E249" s="57"/>
      <c r="F249" s="14"/>
      <c r="G249" s="14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x14ac:dyDescent="0.25">
      <c r="A250" s="14"/>
      <c r="B250" s="36"/>
      <c r="C250" s="57"/>
      <c r="D250" s="14"/>
      <c r="E250" s="57"/>
      <c r="F250" s="14"/>
      <c r="G250" s="14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x14ac:dyDescent="0.25">
      <c r="A251" s="14"/>
      <c r="B251" s="36"/>
      <c r="C251" s="57"/>
      <c r="D251" s="14"/>
      <c r="E251" s="57"/>
      <c r="F251" s="14"/>
      <c r="G251" s="14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x14ac:dyDescent="0.25">
      <c r="A252" s="14"/>
      <c r="B252" s="36"/>
      <c r="C252" s="57"/>
      <c r="D252" s="14"/>
      <c r="E252" s="57"/>
      <c r="F252" s="14"/>
      <c r="G252" s="14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x14ac:dyDescent="0.25">
      <c r="A253" s="14"/>
      <c r="B253" s="36"/>
      <c r="C253" s="57"/>
      <c r="D253" s="14"/>
      <c r="E253" s="57"/>
      <c r="F253" s="14"/>
      <c r="G253" s="14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x14ac:dyDescent="0.25">
      <c r="A254" s="14"/>
      <c r="B254" s="36"/>
      <c r="C254" s="57"/>
      <c r="D254" s="14"/>
      <c r="E254" s="57"/>
      <c r="F254" s="14"/>
      <c r="G254" s="14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x14ac:dyDescent="0.25">
      <c r="A255" s="14"/>
      <c r="B255" s="36"/>
      <c r="C255" s="57"/>
      <c r="D255" s="14"/>
      <c r="E255" s="57"/>
      <c r="F255" s="14"/>
      <c r="G255" s="14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x14ac:dyDescent="0.25">
      <c r="A256" s="14"/>
      <c r="B256" s="36"/>
      <c r="C256" s="57"/>
      <c r="D256" s="14"/>
      <c r="E256" s="57"/>
      <c r="F256" s="14"/>
      <c r="G256" s="14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x14ac:dyDescent="0.25">
      <c r="A257" s="14"/>
      <c r="B257" s="36"/>
      <c r="C257" s="57"/>
      <c r="D257" s="14"/>
      <c r="E257" s="57"/>
      <c r="F257" s="14"/>
      <c r="G257" s="14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x14ac:dyDescent="0.25">
      <c r="A258" s="14"/>
      <c r="B258" s="36"/>
      <c r="C258" s="57"/>
      <c r="D258" s="14"/>
      <c r="E258" s="57"/>
      <c r="F258" s="14"/>
      <c r="G258" s="14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x14ac:dyDescent="0.25">
      <c r="A259" s="14"/>
      <c r="B259" s="36"/>
      <c r="C259" s="57"/>
      <c r="D259" s="14"/>
      <c r="E259" s="57"/>
      <c r="F259" s="14"/>
      <c r="G259" s="14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x14ac:dyDescent="0.25">
      <c r="A260" s="14"/>
      <c r="B260" s="36"/>
      <c r="C260" s="57"/>
      <c r="D260" s="14"/>
      <c r="E260" s="57"/>
      <c r="F260" s="14"/>
      <c r="G260" s="14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x14ac:dyDescent="0.25">
      <c r="A261" s="14"/>
      <c r="B261" s="36"/>
      <c r="C261" s="57"/>
      <c r="D261" s="14"/>
      <c r="E261" s="57"/>
      <c r="F261" s="14"/>
      <c r="G261" s="14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x14ac:dyDescent="0.25">
      <c r="A262" s="14"/>
      <c r="B262" s="36"/>
      <c r="C262" s="57"/>
      <c r="D262" s="14"/>
      <c r="E262" s="57"/>
      <c r="F262" s="14"/>
      <c r="G262" s="14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x14ac:dyDescent="0.25">
      <c r="A263" s="14"/>
      <c r="B263" s="36"/>
      <c r="C263" s="57"/>
      <c r="D263" s="14"/>
      <c r="E263" s="57"/>
      <c r="F263" s="14"/>
      <c r="G263" s="14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x14ac:dyDescent="0.25">
      <c r="A264" s="14"/>
      <c r="B264" s="36"/>
      <c r="C264" s="57"/>
      <c r="D264" s="14"/>
      <c r="E264" s="57"/>
      <c r="F264" s="14"/>
      <c r="G264" s="14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x14ac:dyDescent="0.25">
      <c r="A265" s="14"/>
      <c r="B265" s="36"/>
      <c r="C265" s="57"/>
      <c r="D265" s="14"/>
      <c r="E265" s="57"/>
      <c r="F265" s="14"/>
      <c r="G265" s="14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x14ac:dyDescent="0.25">
      <c r="A266" s="14"/>
      <c r="B266" s="36"/>
      <c r="C266" s="57"/>
      <c r="D266" s="14"/>
      <c r="E266" s="57"/>
      <c r="F266" s="14"/>
      <c r="G266" s="14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x14ac:dyDescent="0.25">
      <c r="A267" s="14"/>
      <c r="B267" s="36"/>
      <c r="C267" s="57"/>
      <c r="D267" s="14"/>
      <c r="E267" s="57"/>
      <c r="F267" s="14"/>
      <c r="G267" s="14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x14ac:dyDescent="0.25">
      <c r="A268" s="14"/>
      <c r="B268" s="36"/>
      <c r="C268" s="57"/>
      <c r="D268" s="14"/>
      <c r="E268" s="57"/>
      <c r="F268" s="14"/>
      <c r="G268" s="14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x14ac:dyDescent="0.25">
      <c r="A269" s="14"/>
      <c r="B269" s="36"/>
      <c r="C269" s="57"/>
      <c r="D269" s="14"/>
      <c r="E269" s="57"/>
      <c r="F269" s="14"/>
      <c r="G269" s="14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x14ac:dyDescent="0.25">
      <c r="A270" s="14"/>
      <c r="B270" s="36"/>
      <c r="C270" s="57"/>
      <c r="D270" s="14"/>
      <c r="E270" s="57"/>
      <c r="F270" s="14"/>
      <c r="G270" s="14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x14ac:dyDescent="0.25">
      <c r="A271" s="14"/>
      <c r="B271" s="36"/>
      <c r="C271" s="57"/>
      <c r="D271" s="14"/>
      <c r="E271" s="57"/>
      <c r="F271" s="14"/>
      <c r="G271" s="14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x14ac:dyDescent="0.25">
      <c r="A272" s="14"/>
      <c r="B272" s="36"/>
      <c r="C272" s="57"/>
      <c r="D272" s="14"/>
      <c r="E272" s="57"/>
      <c r="F272" s="14"/>
      <c r="G272" s="14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x14ac:dyDescent="0.25">
      <c r="A273" s="14"/>
      <c r="B273" s="36"/>
      <c r="C273" s="57"/>
      <c r="D273" s="14"/>
      <c r="E273" s="57"/>
      <c r="F273" s="14"/>
      <c r="G273" s="14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x14ac:dyDescent="0.25">
      <c r="A274" s="14"/>
      <c r="B274" s="36"/>
      <c r="C274" s="57"/>
      <c r="D274" s="14"/>
      <c r="E274" s="57"/>
      <c r="F274" s="14"/>
      <c r="G274" s="14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x14ac:dyDescent="0.25">
      <c r="A275" s="14"/>
      <c r="B275" s="36"/>
      <c r="C275" s="57"/>
      <c r="D275" s="14"/>
      <c r="E275" s="57"/>
      <c r="F275" s="14"/>
      <c r="G275" s="14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x14ac:dyDescent="0.25">
      <c r="A276" s="14"/>
      <c r="B276" s="36"/>
      <c r="C276" s="57"/>
      <c r="D276" s="14"/>
      <c r="E276" s="57"/>
      <c r="F276" s="14"/>
      <c r="G276" s="14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x14ac:dyDescent="0.25">
      <c r="A277" s="14"/>
      <c r="B277" s="36"/>
      <c r="C277" s="57"/>
      <c r="D277" s="14"/>
      <c r="E277" s="57"/>
      <c r="F277" s="14"/>
      <c r="G277" s="14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x14ac:dyDescent="0.25">
      <c r="A278" s="14"/>
      <c r="B278" s="36"/>
      <c r="C278" s="57"/>
      <c r="D278" s="14"/>
      <c r="E278" s="57"/>
      <c r="F278" s="14"/>
      <c r="G278" s="14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</sheetData>
  <mergeCells count="8">
    <mergeCell ref="O3:W7"/>
    <mergeCell ref="A4:E4"/>
    <mergeCell ref="A5:E5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C159A-B979-4E5C-A306-6D472314C7D9}">
  <dimension ref="A1:M33"/>
  <sheetViews>
    <sheetView workbookViewId="0">
      <selection activeCell="G29" sqref="G29"/>
    </sheetView>
  </sheetViews>
  <sheetFormatPr defaultRowHeight="15" x14ac:dyDescent="0.25"/>
  <cols>
    <col min="2" max="2" width="15.140625" bestFit="1" customWidth="1"/>
  </cols>
  <sheetData>
    <row r="1" spans="1:13" x14ac:dyDescent="0.25">
      <c r="A1" s="79" t="s">
        <v>0</v>
      </c>
      <c r="B1" s="80"/>
      <c r="C1" s="80"/>
      <c r="D1" s="80"/>
      <c r="E1" s="81"/>
      <c r="F1" s="1"/>
      <c r="G1" s="82"/>
      <c r="H1" s="82"/>
      <c r="I1" s="82"/>
      <c r="J1" s="82"/>
      <c r="K1" s="82"/>
      <c r="L1" s="82"/>
      <c r="M1" s="82"/>
    </row>
    <row r="2" spans="1:13" x14ac:dyDescent="0.25">
      <c r="A2" s="74" t="s">
        <v>1</v>
      </c>
      <c r="B2" s="74"/>
      <c r="C2" s="74"/>
      <c r="D2" s="74"/>
      <c r="E2" s="74"/>
      <c r="F2" s="3"/>
      <c r="G2" s="4" t="s">
        <v>2</v>
      </c>
      <c r="H2" s="5"/>
      <c r="I2" s="6"/>
      <c r="J2" s="2"/>
      <c r="K2" s="2"/>
      <c r="L2" s="2"/>
      <c r="M2" s="2"/>
    </row>
    <row r="3" spans="1:13" ht="75" x14ac:dyDescent="0.25">
      <c r="A3" s="74" t="s">
        <v>77</v>
      </c>
      <c r="B3" s="74"/>
      <c r="C3" s="74"/>
      <c r="D3" s="74"/>
      <c r="E3" s="74"/>
      <c r="F3" s="3"/>
      <c r="G3" s="4" t="s">
        <v>3</v>
      </c>
      <c r="H3" s="5"/>
      <c r="I3" s="7" t="s">
        <v>4</v>
      </c>
      <c r="J3" s="2"/>
      <c r="K3" s="8" t="s">
        <v>5</v>
      </c>
      <c r="L3" s="8" t="s">
        <v>6</v>
      </c>
      <c r="M3" s="2"/>
    </row>
    <row r="4" spans="1:13" ht="21" x14ac:dyDescent="0.25">
      <c r="A4" s="74" t="s">
        <v>78</v>
      </c>
      <c r="B4" s="74"/>
      <c r="C4" s="74"/>
      <c r="D4" s="74"/>
      <c r="E4" s="74"/>
      <c r="F4" s="3"/>
      <c r="G4" s="4" t="s">
        <v>8</v>
      </c>
      <c r="H4" s="5"/>
      <c r="I4" s="6"/>
      <c r="J4" s="2"/>
      <c r="K4" s="9" t="s">
        <v>9</v>
      </c>
      <c r="L4" s="9">
        <v>3</v>
      </c>
      <c r="M4" s="2"/>
    </row>
    <row r="5" spans="1:13" ht="21" x14ac:dyDescent="0.25">
      <c r="A5" s="75" t="s">
        <v>79</v>
      </c>
      <c r="B5" s="76"/>
      <c r="C5" s="76"/>
      <c r="D5" s="76"/>
      <c r="E5" s="77"/>
      <c r="F5" s="3"/>
      <c r="G5" s="4" t="s">
        <v>10</v>
      </c>
      <c r="H5" s="11">
        <f>D12</f>
        <v>100</v>
      </c>
      <c r="I5" s="6"/>
      <c r="J5" s="2"/>
      <c r="K5" s="12" t="s">
        <v>11</v>
      </c>
      <c r="L5" s="12">
        <v>2</v>
      </c>
      <c r="M5" s="2"/>
    </row>
    <row r="6" spans="1:13" ht="21" x14ac:dyDescent="0.25">
      <c r="A6" s="14"/>
      <c r="B6" s="15" t="s">
        <v>12</v>
      </c>
      <c r="C6" s="16" t="s">
        <v>13</v>
      </c>
      <c r="D6" s="16" t="s">
        <v>14</v>
      </c>
      <c r="E6" s="16" t="s">
        <v>15</v>
      </c>
      <c r="F6" s="16" t="s">
        <v>14</v>
      </c>
      <c r="G6" s="4" t="s">
        <v>15</v>
      </c>
      <c r="H6" s="17">
        <f>F12</f>
        <v>100</v>
      </c>
      <c r="I6" s="6"/>
      <c r="J6" s="2"/>
      <c r="K6" s="18" t="s">
        <v>16</v>
      </c>
      <c r="L6" s="18">
        <v>1</v>
      </c>
      <c r="M6" s="2"/>
    </row>
    <row r="7" spans="1:13" ht="60" x14ac:dyDescent="0.25">
      <c r="A7" s="14"/>
      <c r="B7" s="20" t="s">
        <v>17</v>
      </c>
      <c r="C7" s="21" t="s">
        <v>18</v>
      </c>
      <c r="D7" s="21"/>
      <c r="E7" s="22" t="s">
        <v>18</v>
      </c>
      <c r="F7" s="22"/>
      <c r="G7" s="23" t="s">
        <v>19</v>
      </c>
      <c r="H7" s="24">
        <f>AVERAGE(H5:H6)</f>
        <v>100</v>
      </c>
      <c r="I7" s="25">
        <v>0.6</v>
      </c>
      <c r="J7" s="2"/>
      <c r="K7" s="26" t="s">
        <v>20</v>
      </c>
      <c r="L7" s="26">
        <v>0</v>
      </c>
      <c r="M7" s="2"/>
    </row>
    <row r="8" spans="1:13" x14ac:dyDescent="0.25">
      <c r="A8" s="14"/>
      <c r="B8" s="20" t="s">
        <v>21</v>
      </c>
      <c r="C8" s="22" t="s">
        <v>22</v>
      </c>
      <c r="D8" s="22"/>
      <c r="E8" s="22" t="s">
        <v>23</v>
      </c>
      <c r="F8" s="22"/>
      <c r="G8" s="23" t="s">
        <v>24</v>
      </c>
      <c r="H8" s="4" t="s">
        <v>25</v>
      </c>
      <c r="I8" s="6"/>
      <c r="J8" s="2"/>
      <c r="K8" s="2"/>
      <c r="L8" s="2"/>
      <c r="M8" s="2"/>
    </row>
    <row r="9" spans="1:13" x14ac:dyDescent="0.25">
      <c r="A9" s="14"/>
      <c r="B9" s="20" t="s">
        <v>26</v>
      </c>
      <c r="C9" s="22" t="s">
        <v>27</v>
      </c>
      <c r="D9" s="22"/>
      <c r="E9" s="22" t="s">
        <v>27</v>
      </c>
      <c r="F9" s="28"/>
      <c r="G9" s="14"/>
      <c r="H9" s="29"/>
      <c r="I9" s="29"/>
      <c r="J9" s="2"/>
      <c r="K9" s="2"/>
      <c r="L9" s="2"/>
      <c r="M9" s="2"/>
    </row>
    <row r="10" spans="1:13" ht="15.75" x14ac:dyDescent="0.25">
      <c r="A10" s="14"/>
      <c r="B10" s="20" t="s">
        <v>28</v>
      </c>
      <c r="C10" s="22">
        <v>50</v>
      </c>
      <c r="D10" s="30">
        <f>(0.6*50)</f>
        <v>30</v>
      </c>
      <c r="E10" s="31">
        <v>50</v>
      </c>
      <c r="F10" s="32">
        <f>0.6*50</f>
        <v>30</v>
      </c>
      <c r="G10" s="68"/>
      <c r="H10" s="34" t="s">
        <v>29</v>
      </c>
      <c r="I10" s="34" t="s">
        <v>30</v>
      </c>
      <c r="J10" s="69" t="s">
        <v>31</v>
      </c>
      <c r="K10" s="69" t="s">
        <v>32</v>
      </c>
      <c r="L10" s="69"/>
      <c r="M10" s="35"/>
    </row>
    <row r="11" spans="1:13" ht="15.75" x14ac:dyDescent="0.25">
      <c r="A11" s="14">
        <v>1</v>
      </c>
      <c r="B11" s="61">
        <v>190805190001</v>
      </c>
      <c r="C11" s="37">
        <v>40</v>
      </c>
      <c r="D11" s="37">
        <f>COUNTIF(C11:C33,"&gt;="&amp;D10)</f>
        <v>23</v>
      </c>
      <c r="E11" s="37">
        <v>38</v>
      </c>
      <c r="F11" s="38">
        <f>COUNTIF(E11:E33,"&gt;="&amp;F10)</f>
        <v>23</v>
      </c>
      <c r="G11" s="70" t="s">
        <v>36</v>
      </c>
      <c r="H11" s="64">
        <v>1</v>
      </c>
      <c r="I11" s="64">
        <v>2</v>
      </c>
      <c r="J11" s="64">
        <v>1</v>
      </c>
      <c r="K11" s="64">
        <v>1</v>
      </c>
      <c r="L11" s="64"/>
      <c r="M11" s="40"/>
    </row>
    <row r="12" spans="1:13" ht="15.75" x14ac:dyDescent="0.25">
      <c r="A12" s="14">
        <v>2</v>
      </c>
      <c r="B12" s="61">
        <v>190805190003</v>
      </c>
      <c r="C12" s="37">
        <v>46</v>
      </c>
      <c r="D12" s="42">
        <f>(D11/23)*100</f>
        <v>100</v>
      </c>
      <c r="E12" s="37">
        <v>38</v>
      </c>
      <c r="F12" s="62">
        <f>(F11/23)*100</f>
        <v>100</v>
      </c>
      <c r="G12" s="70" t="s">
        <v>37</v>
      </c>
      <c r="H12" s="64">
        <v>2</v>
      </c>
      <c r="I12" s="64">
        <v>2</v>
      </c>
      <c r="J12" s="64">
        <v>1</v>
      </c>
      <c r="K12" s="64">
        <v>2</v>
      </c>
      <c r="L12" s="64"/>
      <c r="M12" s="40"/>
    </row>
    <row r="13" spans="1:13" ht="15.75" x14ac:dyDescent="0.25">
      <c r="A13" s="14">
        <v>3</v>
      </c>
      <c r="B13" s="61">
        <v>190805190004</v>
      </c>
      <c r="C13" s="37">
        <v>42</v>
      </c>
      <c r="D13" s="37"/>
      <c r="E13" s="37">
        <v>38</v>
      </c>
      <c r="F13" s="44"/>
      <c r="G13" s="70" t="s">
        <v>38</v>
      </c>
      <c r="H13" s="64">
        <v>2</v>
      </c>
      <c r="I13" s="64">
        <v>1</v>
      </c>
      <c r="J13" s="64">
        <v>2</v>
      </c>
      <c r="K13" s="64">
        <v>2</v>
      </c>
      <c r="L13" s="64"/>
      <c r="M13" s="40"/>
    </row>
    <row r="14" spans="1:13" ht="15.75" x14ac:dyDescent="0.25">
      <c r="A14" s="14">
        <v>4</v>
      </c>
      <c r="B14" s="61">
        <v>190805190005</v>
      </c>
      <c r="C14" s="37">
        <v>40</v>
      </c>
      <c r="D14" s="37"/>
      <c r="E14" s="37">
        <v>32</v>
      </c>
      <c r="F14" s="44"/>
      <c r="G14" s="71" t="s">
        <v>39</v>
      </c>
      <c r="H14" s="64">
        <f>AVERAGE(H11:H13)</f>
        <v>1.6666666666666667</v>
      </c>
      <c r="I14" s="64">
        <f t="shared" ref="I14:K14" si="0">AVERAGE(I11:I13)</f>
        <v>1.6666666666666667</v>
      </c>
      <c r="J14" s="64">
        <f t="shared" si="0"/>
        <v>1.3333333333333333</v>
      </c>
      <c r="K14" s="64">
        <f t="shared" si="0"/>
        <v>1.6666666666666667</v>
      </c>
      <c r="L14" s="64"/>
      <c r="M14" s="40"/>
    </row>
    <row r="15" spans="1:13" ht="15.75" x14ac:dyDescent="0.25">
      <c r="A15" s="14">
        <v>5</v>
      </c>
      <c r="B15" s="61">
        <v>190805190006</v>
      </c>
      <c r="C15" s="37">
        <v>42</v>
      </c>
      <c r="D15" s="37"/>
      <c r="E15" s="37">
        <v>40</v>
      </c>
      <c r="F15" s="44"/>
      <c r="G15" s="72" t="s">
        <v>40</v>
      </c>
      <c r="H15" s="65">
        <f>(100*H14)/100</f>
        <v>1.666666666666667</v>
      </c>
      <c r="I15" s="65">
        <f t="shared" ref="I15:K15" si="1">(100*I14)/100</f>
        <v>1.666666666666667</v>
      </c>
      <c r="J15" s="65">
        <f t="shared" si="1"/>
        <v>1.333333333333333</v>
      </c>
      <c r="K15" s="65">
        <f t="shared" si="1"/>
        <v>1.666666666666667</v>
      </c>
      <c r="L15" s="65"/>
      <c r="M15" s="47"/>
    </row>
    <row r="16" spans="1:13" x14ac:dyDescent="0.25">
      <c r="A16" s="14">
        <v>6</v>
      </c>
      <c r="B16" s="61">
        <v>190805190007</v>
      </c>
      <c r="C16" s="37">
        <v>42</v>
      </c>
      <c r="D16" s="37"/>
      <c r="E16" s="37">
        <v>40</v>
      </c>
      <c r="F16" s="44"/>
      <c r="G16" s="66"/>
      <c r="H16" s="66"/>
      <c r="I16" s="66"/>
      <c r="J16" s="66"/>
      <c r="K16" s="66"/>
      <c r="L16" s="66"/>
    </row>
    <row r="17" spans="1:12" x14ac:dyDescent="0.25">
      <c r="A17" s="14">
        <v>7</v>
      </c>
      <c r="B17" s="63">
        <v>190805190008</v>
      </c>
      <c r="C17" s="37">
        <v>38</v>
      </c>
      <c r="E17" s="37">
        <v>40</v>
      </c>
      <c r="G17" s="66"/>
      <c r="H17" s="66"/>
      <c r="I17" s="66"/>
      <c r="J17" s="66"/>
      <c r="K17" s="66"/>
      <c r="L17" s="66"/>
    </row>
    <row r="18" spans="1:12" x14ac:dyDescent="0.25">
      <c r="A18" s="14">
        <v>8</v>
      </c>
      <c r="B18" s="63">
        <v>190805190009</v>
      </c>
      <c r="C18" s="37">
        <v>46</v>
      </c>
      <c r="E18" s="37">
        <v>36</v>
      </c>
      <c r="G18" s="66"/>
      <c r="H18" s="66"/>
      <c r="I18" s="66"/>
      <c r="J18" s="66"/>
      <c r="K18" s="66"/>
      <c r="L18" s="66"/>
    </row>
    <row r="19" spans="1:12" x14ac:dyDescent="0.25">
      <c r="A19" s="14">
        <v>9</v>
      </c>
      <c r="B19" s="63">
        <v>190805200001</v>
      </c>
      <c r="C19" s="37">
        <v>48</v>
      </c>
      <c r="E19" s="37">
        <v>34</v>
      </c>
    </row>
    <row r="20" spans="1:12" x14ac:dyDescent="0.25">
      <c r="A20" s="14">
        <v>10</v>
      </c>
      <c r="B20" s="63">
        <v>190805200002</v>
      </c>
      <c r="C20" s="37">
        <v>46</v>
      </c>
      <c r="E20" s="37">
        <v>32</v>
      </c>
    </row>
    <row r="21" spans="1:12" x14ac:dyDescent="0.25">
      <c r="A21" s="14">
        <v>11</v>
      </c>
      <c r="B21" s="63">
        <v>190805200003</v>
      </c>
      <c r="C21" s="37">
        <v>42</v>
      </c>
      <c r="E21" s="37">
        <v>42</v>
      </c>
    </row>
    <row r="22" spans="1:12" x14ac:dyDescent="0.25">
      <c r="A22" s="14">
        <v>12</v>
      </c>
      <c r="B22" s="63">
        <v>190805200005</v>
      </c>
      <c r="C22" s="37">
        <v>42</v>
      </c>
      <c r="E22" s="37">
        <v>36</v>
      </c>
    </row>
    <row r="23" spans="1:12" x14ac:dyDescent="0.25">
      <c r="A23" s="14">
        <v>13</v>
      </c>
      <c r="B23" s="63">
        <v>190805210001</v>
      </c>
      <c r="C23" s="37">
        <v>42</v>
      </c>
      <c r="E23" s="37">
        <v>30</v>
      </c>
    </row>
    <row r="24" spans="1:12" x14ac:dyDescent="0.25">
      <c r="A24" s="14">
        <v>14</v>
      </c>
      <c r="B24" s="63">
        <v>190805210002</v>
      </c>
      <c r="C24" s="37">
        <v>42</v>
      </c>
      <c r="E24" s="37">
        <v>34</v>
      </c>
    </row>
    <row r="25" spans="1:12" x14ac:dyDescent="0.25">
      <c r="A25" s="14">
        <v>15</v>
      </c>
      <c r="B25" s="63">
        <v>190805210003</v>
      </c>
      <c r="C25" s="37">
        <v>42</v>
      </c>
      <c r="E25" s="37">
        <v>38</v>
      </c>
    </row>
    <row r="26" spans="1:12" x14ac:dyDescent="0.25">
      <c r="A26" s="14">
        <v>16</v>
      </c>
      <c r="B26" s="63">
        <v>190805210004</v>
      </c>
      <c r="C26" s="37">
        <v>40</v>
      </c>
      <c r="E26" s="37">
        <v>30</v>
      </c>
    </row>
    <row r="27" spans="1:12" x14ac:dyDescent="0.25">
      <c r="A27" s="14">
        <v>17</v>
      </c>
      <c r="B27" s="63">
        <v>190805210005</v>
      </c>
      <c r="C27" s="37">
        <v>46</v>
      </c>
      <c r="E27" s="37">
        <v>34</v>
      </c>
    </row>
    <row r="28" spans="1:12" x14ac:dyDescent="0.25">
      <c r="A28" s="14">
        <v>18</v>
      </c>
      <c r="B28" s="63">
        <v>190805210006</v>
      </c>
      <c r="C28" s="37">
        <v>46</v>
      </c>
      <c r="E28" s="37">
        <v>44</v>
      </c>
    </row>
    <row r="29" spans="1:12" x14ac:dyDescent="0.25">
      <c r="A29">
        <v>19</v>
      </c>
      <c r="B29">
        <v>190805220001</v>
      </c>
      <c r="C29">
        <v>40</v>
      </c>
      <c r="E29">
        <v>40</v>
      </c>
    </row>
    <row r="30" spans="1:12" x14ac:dyDescent="0.25">
      <c r="A30">
        <v>20</v>
      </c>
      <c r="B30">
        <v>190805220002</v>
      </c>
      <c r="C30">
        <v>40</v>
      </c>
      <c r="E30">
        <v>42</v>
      </c>
    </row>
    <row r="31" spans="1:12" x14ac:dyDescent="0.25">
      <c r="A31">
        <v>21</v>
      </c>
      <c r="B31">
        <v>190805220003</v>
      </c>
      <c r="C31">
        <v>42</v>
      </c>
      <c r="E31">
        <v>40</v>
      </c>
    </row>
    <row r="32" spans="1:12" x14ac:dyDescent="0.25">
      <c r="A32">
        <v>22</v>
      </c>
      <c r="B32">
        <v>190805220004</v>
      </c>
      <c r="C32">
        <v>40</v>
      </c>
      <c r="E32">
        <v>34</v>
      </c>
    </row>
    <row r="33" spans="1:5" x14ac:dyDescent="0.25">
      <c r="A33">
        <v>23</v>
      </c>
      <c r="B33">
        <v>190805220005</v>
      </c>
      <c r="C33">
        <v>42</v>
      </c>
      <c r="E33">
        <v>36</v>
      </c>
    </row>
  </sheetData>
  <mergeCells count="6">
    <mergeCell ref="A5:E5"/>
    <mergeCell ref="A1:E1"/>
    <mergeCell ref="G1:M1"/>
    <mergeCell ref="A2:E2"/>
    <mergeCell ref="A3:E3"/>
    <mergeCell ref="A4:E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49622-F9B6-472C-97CF-B31315A5A147}">
  <dimension ref="A1:M33"/>
  <sheetViews>
    <sheetView topLeftCell="A8" workbookViewId="0">
      <selection activeCell="A11" sqref="A11:A33"/>
    </sheetView>
  </sheetViews>
  <sheetFormatPr defaultRowHeight="15" x14ac:dyDescent="0.25"/>
  <cols>
    <col min="2" max="2" width="15.140625" bestFit="1" customWidth="1"/>
  </cols>
  <sheetData>
    <row r="1" spans="1:13" x14ac:dyDescent="0.25">
      <c r="A1" s="79" t="s">
        <v>0</v>
      </c>
      <c r="B1" s="80"/>
      <c r="C1" s="80"/>
      <c r="D1" s="80"/>
      <c r="E1" s="81"/>
      <c r="F1" s="1"/>
      <c r="G1" s="82"/>
      <c r="H1" s="82"/>
      <c r="I1" s="82"/>
      <c r="J1" s="82"/>
      <c r="K1" s="82"/>
      <c r="L1" s="82"/>
      <c r="M1" s="82"/>
    </row>
    <row r="2" spans="1:13" x14ac:dyDescent="0.25">
      <c r="A2" s="74" t="s">
        <v>1</v>
      </c>
      <c r="B2" s="74"/>
      <c r="C2" s="74"/>
      <c r="D2" s="74"/>
      <c r="E2" s="74"/>
      <c r="F2" s="3"/>
      <c r="G2" s="4" t="s">
        <v>2</v>
      </c>
      <c r="H2" s="5"/>
      <c r="I2" s="6"/>
      <c r="J2" s="2"/>
      <c r="K2" s="2"/>
      <c r="L2" s="2"/>
      <c r="M2" s="2"/>
    </row>
    <row r="3" spans="1:13" ht="75" x14ac:dyDescent="0.25">
      <c r="A3" s="74" t="s">
        <v>80</v>
      </c>
      <c r="B3" s="74"/>
      <c r="C3" s="74"/>
      <c r="D3" s="74"/>
      <c r="E3" s="74"/>
      <c r="F3" s="3"/>
      <c r="G3" s="4" t="s">
        <v>3</v>
      </c>
      <c r="H3" s="5"/>
      <c r="I3" s="7" t="s">
        <v>4</v>
      </c>
      <c r="J3" s="2"/>
      <c r="K3" s="8" t="s">
        <v>5</v>
      </c>
      <c r="L3" s="8" t="s">
        <v>6</v>
      </c>
      <c r="M3" s="2"/>
    </row>
    <row r="4" spans="1:13" ht="21" x14ac:dyDescent="0.25">
      <c r="A4" s="74" t="s">
        <v>81</v>
      </c>
      <c r="B4" s="74"/>
      <c r="C4" s="74"/>
      <c r="D4" s="74"/>
      <c r="E4" s="74"/>
      <c r="F4" s="3"/>
      <c r="G4" s="4" t="s">
        <v>8</v>
      </c>
      <c r="H4" s="5"/>
      <c r="I4" s="6"/>
      <c r="J4" s="2"/>
      <c r="K4" s="9" t="s">
        <v>9</v>
      </c>
      <c r="L4" s="9">
        <v>3</v>
      </c>
      <c r="M4" s="2"/>
    </row>
    <row r="5" spans="1:13" ht="21" x14ac:dyDescent="0.25">
      <c r="A5" s="75" t="s">
        <v>82</v>
      </c>
      <c r="B5" s="76"/>
      <c r="C5" s="76"/>
      <c r="D5" s="76"/>
      <c r="E5" s="77"/>
      <c r="F5" s="3"/>
      <c r="G5" s="4" t="s">
        <v>10</v>
      </c>
      <c r="H5" s="11">
        <f>D12</f>
        <v>95.652173913043484</v>
      </c>
      <c r="I5" s="6"/>
      <c r="J5" s="2"/>
      <c r="K5" s="12" t="s">
        <v>11</v>
      </c>
      <c r="L5" s="12">
        <v>2</v>
      </c>
      <c r="M5" s="2"/>
    </row>
    <row r="6" spans="1:13" ht="21" x14ac:dyDescent="0.25">
      <c r="A6" s="14"/>
      <c r="B6" s="15" t="s">
        <v>12</v>
      </c>
      <c r="C6" s="16" t="s">
        <v>13</v>
      </c>
      <c r="D6" s="16" t="s">
        <v>14</v>
      </c>
      <c r="E6" s="16" t="s">
        <v>15</v>
      </c>
      <c r="F6" s="16" t="s">
        <v>14</v>
      </c>
      <c r="G6" s="4" t="s">
        <v>15</v>
      </c>
      <c r="H6" s="17">
        <f>F12</f>
        <v>100</v>
      </c>
      <c r="I6" s="6"/>
      <c r="J6" s="2"/>
      <c r="K6" s="18" t="s">
        <v>16</v>
      </c>
      <c r="L6" s="18">
        <v>1</v>
      </c>
      <c r="M6" s="2"/>
    </row>
    <row r="7" spans="1:13" ht="60" x14ac:dyDescent="0.25">
      <c r="A7" s="14"/>
      <c r="B7" s="20" t="s">
        <v>17</v>
      </c>
      <c r="C7" s="21" t="s">
        <v>18</v>
      </c>
      <c r="D7" s="21"/>
      <c r="E7" s="22" t="s">
        <v>18</v>
      </c>
      <c r="F7" s="22"/>
      <c r="G7" s="23" t="s">
        <v>19</v>
      </c>
      <c r="H7" s="24">
        <f>AVERAGE(H5:H6)</f>
        <v>97.826086956521749</v>
      </c>
      <c r="I7" s="25">
        <v>0.6</v>
      </c>
      <c r="J7" s="2"/>
      <c r="K7" s="26" t="s">
        <v>20</v>
      </c>
      <c r="L7" s="26">
        <v>0</v>
      </c>
      <c r="M7" s="2"/>
    </row>
    <row r="8" spans="1:13" x14ac:dyDescent="0.25">
      <c r="A8" s="14"/>
      <c r="B8" s="20" t="s">
        <v>21</v>
      </c>
      <c r="C8" s="22" t="s">
        <v>22</v>
      </c>
      <c r="D8" s="22"/>
      <c r="E8" s="22" t="s">
        <v>23</v>
      </c>
      <c r="F8" s="22"/>
      <c r="G8" s="23" t="s">
        <v>24</v>
      </c>
      <c r="H8" s="4" t="s">
        <v>25</v>
      </c>
      <c r="I8" s="6"/>
      <c r="J8" s="2"/>
      <c r="K8" s="2"/>
      <c r="L8" s="2"/>
      <c r="M8" s="2"/>
    </row>
    <row r="9" spans="1:13" x14ac:dyDescent="0.25">
      <c r="A9" s="14"/>
      <c r="B9" s="20" t="s">
        <v>26</v>
      </c>
      <c r="C9" s="22" t="s">
        <v>27</v>
      </c>
      <c r="D9" s="22"/>
      <c r="E9" s="22" t="s">
        <v>27</v>
      </c>
      <c r="F9" s="28"/>
      <c r="G9" s="14"/>
      <c r="H9" s="29"/>
      <c r="I9" s="29"/>
      <c r="J9" s="2"/>
      <c r="K9" s="2"/>
      <c r="L9" s="2"/>
      <c r="M9" s="2"/>
    </row>
    <row r="10" spans="1:13" ht="15.75" x14ac:dyDescent="0.25">
      <c r="A10" s="14"/>
      <c r="B10" s="20" t="s">
        <v>28</v>
      </c>
      <c r="C10" s="22">
        <v>50</v>
      </c>
      <c r="D10" s="30">
        <f>(0.6*50)</f>
        <v>30</v>
      </c>
      <c r="E10" s="31">
        <v>50</v>
      </c>
      <c r="F10" s="32">
        <f>0.6*50</f>
        <v>30</v>
      </c>
      <c r="G10" s="68"/>
      <c r="H10" s="34" t="s">
        <v>29</v>
      </c>
      <c r="I10" s="34" t="s">
        <v>30</v>
      </c>
      <c r="J10" s="69" t="s">
        <v>31</v>
      </c>
      <c r="K10" s="69" t="s">
        <v>32</v>
      </c>
      <c r="L10" s="69"/>
      <c r="M10" s="35"/>
    </row>
    <row r="11" spans="1:13" ht="15.75" x14ac:dyDescent="0.25">
      <c r="A11" s="14">
        <v>1</v>
      </c>
      <c r="B11" s="61">
        <v>190805190001</v>
      </c>
      <c r="C11" s="37">
        <v>44</v>
      </c>
      <c r="D11" s="37">
        <f>COUNTIF(C11:C33,"&gt;="&amp;D10)</f>
        <v>22</v>
      </c>
      <c r="E11" s="37">
        <v>44</v>
      </c>
      <c r="F11" s="38">
        <f>COUNTIF(E11:E33,"&gt;="&amp;F10)</f>
        <v>23</v>
      </c>
      <c r="G11" s="70" t="s">
        <v>36</v>
      </c>
      <c r="H11" s="64">
        <v>2</v>
      </c>
      <c r="I11" s="64">
        <v>2</v>
      </c>
      <c r="J11" s="64">
        <v>1</v>
      </c>
      <c r="K11" s="64">
        <v>1</v>
      </c>
      <c r="L11" s="64"/>
      <c r="M11" s="40"/>
    </row>
    <row r="12" spans="1:13" ht="15.75" x14ac:dyDescent="0.25">
      <c r="A12" s="14">
        <v>2</v>
      </c>
      <c r="B12" s="61">
        <v>190805190003</v>
      </c>
      <c r="C12" s="37">
        <v>44</v>
      </c>
      <c r="D12" s="42">
        <f>(D11/23)*100</f>
        <v>95.652173913043484</v>
      </c>
      <c r="E12" s="37">
        <v>42</v>
      </c>
      <c r="F12" s="62">
        <f>(F11/23)*100</f>
        <v>100</v>
      </c>
      <c r="G12" s="70" t="s">
        <v>37</v>
      </c>
      <c r="H12" s="64">
        <v>2</v>
      </c>
      <c r="I12" s="64">
        <v>1</v>
      </c>
      <c r="J12" s="64">
        <v>2</v>
      </c>
      <c r="K12" s="64">
        <v>2</v>
      </c>
      <c r="L12" s="64"/>
      <c r="M12" s="40"/>
    </row>
    <row r="13" spans="1:13" ht="15.75" x14ac:dyDescent="0.25">
      <c r="A13" s="14">
        <v>3</v>
      </c>
      <c r="B13" s="61">
        <v>190805190004</v>
      </c>
      <c r="C13" s="37">
        <v>42</v>
      </c>
      <c r="D13" s="37"/>
      <c r="E13" s="37">
        <v>42</v>
      </c>
      <c r="F13" s="44"/>
      <c r="G13" s="70" t="s">
        <v>38</v>
      </c>
      <c r="H13" s="64">
        <v>1</v>
      </c>
      <c r="I13" s="64">
        <v>1</v>
      </c>
      <c r="J13" s="64">
        <v>2</v>
      </c>
      <c r="K13" s="64">
        <v>2</v>
      </c>
      <c r="L13" s="64"/>
      <c r="M13" s="40"/>
    </row>
    <row r="14" spans="1:13" ht="15.75" x14ac:dyDescent="0.25">
      <c r="A14" s="14">
        <v>4</v>
      </c>
      <c r="B14" s="61">
        <v>190805190005</v>
      </c>
      <c r="C14" s="37">
        <v>42</v>
      </c>
      <c r="D14" s="37"/>
      <c r="E14" s="37">
        <v>44</v>
      </c>
      <c r="F14" s="44"/>
      <c r="G14" s="71" t="s">
        <v>39</v>
      </c>
      <c r="H14" s="64">
        <f>AVERAGE(H11:H13)</f>
        <v>1.6666666666666667</v>
      </c>
      <c r="I14" s="64">
        <f t="shared" ref="I14:K14" si="0">AVERAGE(I11:I13)</f>
        <v>1.3333333333333333</v>
      </c>
      <c r="J14" s="64">
        <f t="shared" si="0"/>
        <v>1.6666666666666667</v>
      </c>
      <c r="K14" s="64">
        <f t="shared" si="0"/>
        <v>1.6666666666666667</v>
      </c>
      <c r="L14" s="64"/>
      <c r="M14" s="40"/>
    </row>
    <row r="15" spans="1:13" ht="15.75" x14ac:dyDescent="0.25">
      <c r="A15" s="14">
        <v>5</v>
      </c>
      <c r="B15" s="61">
        <v>190805190006</v>
      </c>
      <c r="C15" s="37">
        <v>42</v>
      </c>
      <c r="D15" s="37"/>
      <c r="E15" s="37">
        <v>46</v>
      </c>
      <c r="F15" s="44"/>
      <c r="G15" s="72" t="s">
        <v>40</v>
      </c>
      <c r="H15" s="65">
        <f>(97.83*H14)/100</f>
        <v>1.6305000000000001</v>
      </c>
      <c r="I15" s="65">
        <f t="shared" ref="I15:K15" si="1">(97.83*I14)/100</f>
        <v>1.3044</v>
      </c>
      <c r="J15" s="65">
        <f t="shared" si="1"/>
        <v>1.6305000000000001</v>
      </c>
      <c r="K15" s="65">
        <f t="shared" si="1"/>
        <v>1.6305000000000001</v>
      </c>
      <c r="L15" s="65"/>
      <c r="M15" s="47"/>
    </row>
    <row r="16" spans="1:13" x14ac:dyDescent="0.25">
      <c r="A16" s="14">
        <v>6</v>
      </c>
      <c r="B16" s="61">
        <v>190805190007</v>
      </c>
      <c r="C16" s="37">
        <v>46</v>
      </c>
      <c r="D16" s="37"/>
      <c r="E16" s="37">
        <v>42</v>
      </c>
      <c r="F16" s="44"/>
      <c r="G16" s="66"/>
      <c r="H16" s="66"/>
      <c r="I16" s="66"/>
      <c r="J16" s="66"/>
      <c r="K16" s="66"/>
      <c r="L16" s="66"/>
    </row>
    <row r="17" spans="1:12" x14ac:dyDescent="0.25">
      <c r="A17" s="14">
        <v>7</v>
      </c>
      <c r="B17" s="63">
        <v>190805190008</v>
      </c>
      <c r="C17" s="37">
        <v>38</v>
      </c>
      <c r="E17" s="37">
        <v>44</v>
      </c>
      <c r="G17" s="66"/>
      <c r="H17" s="66"/>
      <c r="I17" s="66"/>
      <c r="J17" s="66"/>
      <c r="K17" s="66"/>
      <c r="L17" s="66"/>
    </row>
    <row r="18" spans="1:12" x14ac:dyDescent="0.25">
      <c r="A18" s="14">
        <v>8</v>
      </c>
      <c r="B18" s="63">
        <v>190805190009</v>
      </c>
      <c r="C18" s="37">
        <v>40</v>
      </c>
      <c r="E18" s="37">
        <v>46</v>
      </c>
    </row>
    <row r="19" spans="1:12" x14ac:dyDescent="0.25">
      <c r="A19" s="14">
        <v>9</v>
      </c>
      <c r="B19" s="63">
        <v>190805200001</v>
      </c>
      <c r="C19" s="37">
        <v>46</v>
      </c>
      <c r="E19" s="37">
        <v>42</v>
      </c>
    </row>
    <row r="20" spans="1:12" x14ac:dyDescent="0.25">
      <c r="A20" s="14">
        <v>10</v>
      </c>
      <c r="B20" s="63">
        <v>190805200002</v>
      </c>
      <c r="C20" s="37">
        <v>38</v>
      </c>
      <c r="E20" s="37">
        <v>36</v>
      </c>
    </row>
    <row r="21" spans="1:12" x14ac:dyDescent="0.25">
      <c r="A21" s="14">
        <v>11</v>
      </c>
      <c r="B21" s="63">
        <v>190805200003</v>
      </c>
      <c r="C21" s="37">
        <v>40</v>
      </c>
      <c r="E21" s="37">
        <v>40</v>
      </c>
    </row>
    <row r="22" spans="1:12" x14ac:dyDescent="0.25">
      <c r="A22" s="14">
        <v>12</v>
      </c>
      <c r="B22" s="63">
        <v>190805200005</v>
      </c>
      <c r="C22" s="37">
        <v>40</v>
      </c>
      <c r="E22" s="37">
        <v>40</v>
      </c>
    </row>
    <row r="23" spans="1:12" x14ac:dyDescent="0.25">
      <c r="A23" s="14">
        <v>13</v>
      </c>
      <c r="B23" s="63">
        <v>190805210001</v>
      </c>
      <c r="C23" s="37">
        <v>38</v>
      </c>
      <c r="E23" s="37">
        <v>36</v>
      </c>
    </row>
    <row r="24" spans="1:12" x14ac:dyDescent="0.25">
      <c r="A24" s="14">
        <v>14</v>
      </c>
      <c r="B24" s="63">
        <v>190805210002</v>
      </c>
      <c r="C24" s="37">
        <v>38</v>
      </c>
      <c r="E24" s="37">
        <v>38</v>
      </c>
    </row>
    <row r="25" spans="1:12" x14ac:dyDescent="0.25">
      <c r="A25" s="14">
        <v>15</v>
      </c>
      <c r="B25" s="63">
        <v>190805210003</v>
      </c>
      <c r="C25" s="37">
        <v>42</v>
      </c>
      <c r="E25" s="37">
        <v>44</v>
      </c>
    </row>
    <row r="26" spans="1:12" x14ac:dyDescent="0.25">
      <c r="A26" s="14">
        <v>16</v>
      </c>
      <c r="B26" s="63">
        <v>190805210004</v>
      </c>
      <c r="C26" s="37">
        <v>20</v>
      </c>
      <c r="E26" s="37">
        <v>38</v>
      </c>
    </row>
    <row r="27" spans="1:12" x14ac:dyDescent="0.25">
      <c r="A27" s="14">
        <v>17</v>
      </c>
      <c r="B27" s="63">
        <v>190805210005</v>
      </c>
      <c r="C27" s="37">
        <v>38</v>
      </c>
      <c r="E27" s="37">
        <v>36</v>
      </c>
    </row>
    <row r="28" spans="1:12" x14ac:dyDescent="0.25">
      <c r="A28" s="14">
        <v>18</v>
      </c>
      <c r="B28" s="63">
        <v>190805210006</v>
      </c>
      <c r="C28" s="37">
        <v>46</v>
      </c>
      <c r="E28" s="37">
        <v>40</v>
      </c>
    </row>
    <row r="29" spans="1:12" x14ac:dyDescent="0.25">
      <c r="A29">
        <v>19</v>
      </c>
      <c r="B29">
        <v>190805220001</v>
      </c>
      <c r="C29">
        <v>40</v>
      </c>
      <c r="E29">
        <v>36</v>
      </c>
    </row>
    <row r="30" spans="1:12" x14ac:dyDescent="0.25">
      <c r="A30">
        <v>20</v>
      </c>
      <c r="B30">
        <v>190805220002</v>
      </c>
      <c r="C30">
        <v>40</v>
      </c>
      <c r="E30">
        <v>42</v>
      </c>
    </row>
    <row r="31" spans="1:12" x14ac:dyDescent="0.25">
      <c r="A31">
        <v>21</v>
      </c>
      <c r="B31">
        <v>190805220003</v>
      </c>
      <c r="C31">
        <v>40</v>
      </c>
      <c r="E31">
        <v>38</v>
      </c>
    </row>
    <row r="32" spans="1:12" x14ac:dyDescent="0.25">
      <c r="A32">
        <v>22</v>
      </c>
      <c r="B32">
        <v>190805220004</v>
      </c>
      <c r="C32">
        <v>40</v>
      </c>
      <c r="E32">
        <v>40</v>
      </c>
    </row>
    <row r="33" spans="1:5" x14ac:dyDescent="0.25">
      <c r="A33">
        <v>23</v>
      </c>
      <c r="B33">
        <v>190805220005</v>
      </c>
      <c r="C33">
        <v>42</v>
      </c>
      <c r="E33">
        <v>40</v>
      </c>
    </row>
  </sheetData>
  <mergeCells count="6">
    <mergeCell ref="A5:E5"/>
    <mergeCell ref="A1:E1"/>
    <mergeCell ref="G1:M1"/>
    <mergeCell ref="A2:E2"/>
    <mergeCell ref="A3:E3"/>
    <mergeCell ref="A4:E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3011C-D18A-4C0E-8819-9877D1306C2E}">
  <dimension ref="A1:M28"/>
  <sheetViews>
    <sheetView workbookViewId="0">
      <selection activeCell="O16" sqref="O16"/>
    </sheetView>
  </sheetViews>
  <sheetFormatPr defaultRowHeight="15" x14ac:dyDescent="0.25"/>
  <cols>
    <col min="2" max="2" width="15.140625" bestFit="1" customWidth="1"/>
  </cols>
  <sheetData>
    <row r="1" spans="1:13" x14ac:dyDescent="0.25">
      <c r="A1" s="79" t="s">
        <v>0</v>
      </c>
      <c r="B1" s="80"/>
      <c r="C1" s="80"/>
      <c r="D1" s="80"/>
      <c r="E1" s="81"/>
      <c r="F1" s="1"/>
      <c r="G1" s="82"/>
      <c r="H1" s="82"/>
      <c r="I1" s="82"/>
      <c r="J1" s="82"/>
      <c r="K1" s="82"/>
      <c r="L1" s="82"/>
      <c r="M1" s="82"/>
    </row>
    <row r="2" spans="1:13" x14ac:dyDescent="0.25">
      <c r="A2" s="74" t="s">
        <v>1</v>
      </c>
      <c r="B2" s="74"/>
      <c r="C2" s="74"/>
      <c r="D2" s="74"/>
      <c r="E2" s="74"/>
      <c r="F2" s="3"/>
      <c r="G2" s="4" t="s">
        <v>2</v>
      </c>
      <c r="H2" s="5"/>
      <c r="I2" s="6"/>
      <c r="J2" s="2"/>
      <c r="K2" s="2"/>
      <c r="L2" s="2"/>
      <c r="M2" s="2"/>
    </row>
    <row r="3" spans="1:13" ht="75" x14ac:dyDescent="0.25">
      <c r="A3" s="74" t="s">
        <v>83</v>
      </c>
      <c r="B3" s="74"/>
      <c r="C3" s="74"/>
      <c r="D3" s="74"/>
      <c r="E3" s="74"/>
      <c r="F3" s="3"/>
      <c r="G3" s="4" t="s">
        <v>3</v>
      </c>
      <c r="H3" s="5"/>
      <c r="I3" s="7" t="s">
        <v>4</v>
      </c>
      <c r="J3" s="2"/>
      <c r="K3" s="8" t="s">
        <v>5</v>
      </c>
      <c r="L3" s="8" t="s">
        <v>6</v>
      </c>
      <c r="M3" s="2"/>
    </row>
    <row r="4" spans="1:13" ht="21" x14ac:dyDescent="0.25">
      <c r="A4" s="74" t="s">
        <v>84</v>
      </c>
      <c r="B4" s="74"/>
      <c r="C4" s="74"/>
      <c r="D4" s="74"/>
      <c r="E4" s="74"/>
      <c r="F4" s="3"/>
      <c r="G4" s="4" t="s">
        <v>8</v>
      </c>
      <c r="H4" s="5"/>
      <c r="I4" s="6"/>
      <c r="J4" s="2"/>
      <c r="K4" s="9" t="s">
        <v>9</v>
      </c>
      <c r="L4" s="9">
        <v>3</v>
      </c>
      <c r="M4" s="2"/>
    </row>
    <row r="5" spans="1:13" ht="21" x14ac:dyDescent="0.25">
      <c r="A5" s="75" t="s">
        <v>85</v>
      </c>
      <c r="B5" s="76"/>
      <c r="C5" s="76"/>
      <c r="D5" s="76"/>
      <c r="E5" s="77"/>
      <c r="F5" s="3"/>
      <c r="G5" s="4" t="s">
        <v>10</v>
      </c>
      <c r="H5" s="11">
        <f>D12</f>
        <v>100</v>
      </c>
      <c r="I5" s="6"/>
      <c r="J5" s="2"/>
      <c r="K5" s="12" t="s">
        <v>11</v>
      </c>
      <c r="L5" s="12">
        <v>2</v>
      </c>
      <c r="M5" s="2"/>
    </row>
    <row r="6" spans="1:13" ht="21" x14ac:dyDescent="0.25">
      <c r="A6" s="14"/>
      <c r="B6" s="15" t="s">
        <v>12</v>
      </c>
      <c r="C6" s="16" t="s">
        <v>13</v>
      </c>
      <c r="D6" s="16" t="s">
        <v>14</v>
      </c>
      <c r="E6" s="16" t="s">
        <v>15</v>
      </c>
      <c r="F6" s="16" t="s">
        <v>14</v>
      </c>
      <c r="G6" s="4" t="s">
        <v>15</v>
      </c>
      <c r="H6" s="17">
        <f>F12</f>
        <v>100</v>
      </c>
      <c r="I6" s="6"/>
      <c r="J6" s="2"/>
      <c r="K6" s="18" t="s">
        <v>16</v>
      </c>
      <c r="L6" s="18">
        <v>1</v>
      </c>
      <c r="M6" s="2"/>
    </row>
    <row r="7" spans="1:13" ht="60" x14ac:dyDescent="0.25">
      <c r="A7" s="14"/>
      <c r="B7" s="20" t="s">
        <v>17</v>
      </c>
      <c r="C7" s="21" t="s">
        <v>18</v>
      </c>
      <c r="D7" s="21"/>
      <c r="E7" s="22" t="s">
        <v>18</v>
      </c>
      <c r="F7" s="22"/>
      <c r="G7" s="23" t="s">
        <v>19</v>
      </c>
      <c r="H7" s="24">
        <f>AVERAGE(H5:H6)</f>
        <v>100</v>
      </c>
      <c r="I7" s="25">
        <v>0.6</v>
      </c>
      <c r="J7" s="2"/>
      <c r="K7" s="26" t="s">
        <v>20</v>
      </c>
      <c r="L7" s="26">
        <v>0</v>
      </c>
      <c r="M7" s="2"/>
    </row>
    <row r="8" spans="1:13" x14ac:dyDescent="0.25">
      <c r="A8" s="14"/>
      <c r="B8" s="20" t="s">
        <v>21</v>
      </c>
      <c r="C8" s="22" t="s">
        <v>22</v>
      </c>
      <c r="D8" s="22"/>
      <c r="E8" s="22" t="s">
        <v>23</v>
      </c>
      <c r="F8" s="22"/>
      <c r="G8" s="23" t="s">
        <v>24</v>
      </c>
      <c r="H8" s="4" t="s">
        <v>25</v>
      </c>
      <c r="I8" s="6"/>
      <c r="J8" s="2"/>
      <c r="K8" s="2"/>
      <c r="L8" s="2"/>
      <c r="M8" s="2"/>
    </row>
    <row r="9" spans="1:13" x14ac:dyDescent="0.25">
      <c r="A9" s="14"/>
      <c r="B9" s="20" t="s">
        <v>26</v>
      </c>
      <c r="C9" s="22" t="s">
        <v>27</v>
      </c>
      <c r="D9" s="22"/>
      <c r="E9" s="22" t="s">
        <v>27</v>
      </c>
      <c r="F9" s="28"/>
      <c r="G9" s="14"/>
      <c r="H9" s="29"/>
      <c r="I9" s="29"/>
      <c r="J9" s="2"/>
      <c r="K9" s="2"/>
      <c r="L9" s="2"/>
      <c r="M9" s="2"/>
    </row>
    <row r="10" spans="1:13" ht="15.75" x14ac:dyDescent="0.25">
      <c r="A10" s="14"/>
      <c r="B10" s="20" t="s">
        <v>28</v>
      </c>
      <c r="C10" s="22">
        <v>50</v>
      </c>
      <c r="D10" s="30">
        <f>(0.6*50)</f>
        <v>30</v>
      </c>
      <c r="E10" s="31">
        <v>50</v>
      </c>
      <c r="F10" s="32">
        <f>0.6*50</f>
        <v>30</v>
      </c>
      <c r="G10" s="68"/>
      <c r="H10" s="34" t="s">
        <v>29</v>
      </c>
      <c r="I10" s="34" t="s">
        <v>30</v>
      </c>
      <c r="J10" s="69" t="s">
        <v>31</v>
      </c>
      <c r="K10" s="69" t="s">
        <v>32</v>
      </c>
      <c r="L10" s="69"/>
      <c r="M10" s="35"/>
    </row>
    <row r="11" spans="1:13" ht="15.75" x14ac:dyDescent="0.25">
      <c r="A11" s="14">
        <v>1</v>
      </c>
      <c r="B11" s="61" t="s">
        <v>42</v>
      </c>
      <c r="C11" s="37">
        <v>43.846153846153847</v>
      </c>
      <c r="D11" s="37">
        <f>COUNTIF(C11:C16,"&gt;="&amp;D10)</f>
        <v>6</v>
      </c>
      <c r="E11" s="37">
        <v>35.882352941176471</v>
      </c>
      <c r="F11" s="38">
        <f>COUNTIF(E11:E16,"&gt;="&amp;F10)</f>
        <v>6</v>
      </c>
      <c r="G11" s="70" t="s">
        <v>36</v>
      </c>
      <c r="H11" s="64">
        <v>2</v>
      </c>
      <c r="I11" s="64">
        <v>2</v>
      </c>
      <c r="J11" s="64">
        <v>1</v>
      </c>
      <c r="K11" s="64">
        <v>2</v>
      </c>
      <c r="L11" s="64"/>
      <c r="M11" s="40"/>
    </row>
    <row r="12" spans="1:13" ht="15.75" x14ac:dyDescent="0.25">
      <c r="A12" s="14">
        <v>2</v>
      </c>
      <c r="B12" s="61" t="s">
        <v>43</v>
      </c>
      <c r="C12" s="37">
        <v>45.384615384615387</v>
      </c>
      <c r="D12" s="42">
        <f>(D11/6)*100</f>
        <v>100</v>
      </c>
      <c r="E12" s="37">
        <v>41.176470588235297</v>
      </c>
      <c r="F12" s="62">
        <f>(F11/6)*100</f>
        <v>100</v>
      </c>
      <c r="G12" s="70" t="s">
        <v>37</v>
      </c>
      <c r="H12" s="64">
        <v>1</v>
      </c>
      <c r="I12" s="64">
        <v>1</v>
      </c>
      <c r="J12" s="64">
        <v>1</v>
      </c>
      <c r="K12" s="64">
        <v>1</v>
      </c>
      <c r="L12" s="64"/>
      <c r="M12" s="40"/>
    </row>
    <row r="13" spans="1:13" ht="15.75" x14ac:dyDescent="0.25">
      <c r="A13" s="14">
        <v>3</v>
      </c>
      <c r="B13" s="61" t="s">
        <v>44</v>
      </c>
      <c r="C13" s="37">
        <v>42.307692307692307</v>
      </c>
      <c r="D13" s="37"/>
      <c r="E13" s="37">
        <v>35.294117647058826</v>
      </c>
      <c r="F13" s="44"/>
      <c r="G13" s="70" t="s">
        <v>38</v>
      </c>
      <c r="H13" s="64">
        <v>2</v>
      </c>
      <c r="I13" s="64">
        <v>2</v>
      </c>
      <c r="J13" s="64">
        <v>2</v>
      </c>
      <c r="K13" s="64"/>
      <c r="L13" s="64"/>
      <c r="M13" s="40"/>
    </row>
    <row r="14" spans="1:13" ht="15.75" x14ac:dyDescent="0.25">
      <c r="A14" s="14">
        <v>4</v>
      </c>
      <c r="B14" s="61" t="s">
        <v>45</v>
      </c>
      <c r="C14" s="37">
        <v>44.615384615384613</v>
      </c>
      <c r="D14" s="37"/>
      <c r="E14" s="37">
        <v>33.529411764705884</v>
      </c>
      <c r="F14" s="44"/>
      <c r="G14" s="71" t="s">
        <v>39</v>
      </c>
      <c r="H14" s="64">
        <f>AVERAGE(H11:H13)</f>
        <v>1.6666666666666667</v>
      </c>
      <c r="I14" s="64">
        <f t="shared" ref="I14:K14" si="0">AVERAGE(I11:I13)</f>
        <v>1.6666666666666667</v>
      </c>
      <c r="J14" s="64">
        <f t="shared" si="0"/>
        <v>1.3333333333333333</v>
      </c>
      <c r="K14" s="64">
        <f t="shared" si="0"/>
        <v>1.5</v>
      </c>
      <c r="L14" s="64"/>
      <c r="M14" s="40"/>
    </row>
    <row r="15" spans="1:13" ht="15.75" x14ac:dyDescent="0.25">
      <c r="A15" s="14">
        <v>5</v>
      </c>
      <c r="B15" s="61" t="s">
        <v>46</v>
      </c>
      <c r="C15" s="37">
        <v>40.769230769230766</v>
      </c>
      <c r="D15" s="37"/>
      <c r="E15" s="37">
        <v>33.529411764705884</v>
      </c>
      <c r="F15" s="44"/>
      <c r="G15" s="72" t="s">
        <v>40</v>
      </c>
      <c r="H15" s="65">
        <f>(100*H14)/100</f>
        <v>1.666666666666667</v>
      </c>
      <c r="I15" s="65">
        <f t="shared" ref="I15:K15" si="1">(100*I14)/100</f>
        <v>1.666666666666667</v>
      </c>
      <c r="J15" s="65">
        <f t="shared" si="1"/>
        <v>1.333333333333333</v>
      </c>
      <c r="K15" s="65">
        <f t="shared" si="1"/>
        <v>1.5</v>
      </c>
      <c r="L15" s="65"/>
      <c r="M15" s="47"/>
    </row>
    <row r="16" spans="1:13" x14ac:dyDescent="0.25">
      <c r="A16" s="14">
        <v>6</v>
      </c>
      <c r="B16" s="61" t="s">
        <v>47</v>
      </c>
      <c r="C16" s="37">
        <v>43.07692307692308</v>
      </c>
      <c r="D16" s="37"/>
      <c r="E16" s="37">
        <v>37.058823529411768</v>
      </c>
      <c r="F16" s="44"/>
      <c r="G16" s="66"/>
      <c r="H16" s="66"/>
      <c r="I16" s="66"/>
      <c r="J16" s="66"/>
      <c r="K16" s="66"/>
      <c r="L16" s="66"/>
    </row>
    <row r="17" spans="1:12" x14ac:dyDescent="0.25">
      <c r="A17" s="14"/>
      <c r="B17" s="63"/>
      <c r="C17" s="37"/>
      <c r="E17" s="37"/>
      <c r="G17" s="66"/>
      <c r="H17" s="66"/>
      <c r="I17" s="66"/>
      <c r="J17" s="66"/>
      <c r="K17" s="66"/>
      <c r="L17" s="66"/>
    </row>
    <row r="18" spans="1:12" x14ac:dyDescent="0.25">
      <c r="A18" s="14"/>
      <c r="B18" s="63"/>
      <c r="C18" s="37"/>
      <c r="E18" s="37"/>
    </row>
    <row r="19" spans="1:12" x14ac:dyDescent="0.25">
      <c r="A19" s="14"/>
      <c r="B19" s="63"/>
      <c r="C19" s="37"/>
      <c r="E19" s="37"/>
    </row>
    <row r="20" spans="1:12" x14ac:dyDescent="0.25">
      <c r="A20" s="14"/>
      <c r="B20" s="63"/>
      <c r="C20" s="37"/>
      <c r="E20" s="37"/>
    </row>
    <row r="21" spans="1:12" x14ac:dyDescent="0.25">
      <c r="A21" s="14"/>
      <c r="B21" s="63"/>
      <c r="C21" s="37"/>
      <c r="E21" s="37"/>
    </row>
    <row r="22" spans="1:12" x14ac:dyDescent="0.25">
      <c r="A22" s="14"/>
      <c r="B22" s="63"/>
      <c r="C22" s="37"/>
      <c r="E22" s="37"/>
    </row>
    <row r="23" spans="1:12" x14ac:dyDescent="0.25">
      <c r="A23" s="14"/>
      <c r="B23" s="63"/>
      <c r="C23" s="37"/>
      <c r="E23" s="37"/>
    </row>
    <row r="24" spans="1:12" x14ac:dyDescent="0.25">
      <c r="A24" s="14"/>
      <c r="B24" s="63"/>
      <c r="C24" s="37"/>
      <c r="E24" s="37"/>
    </row>
    <row r="25" spans="1:12" x14ac:dyDescent="0.25">
      <c r="A25" s="14"/>
      <c r="B25" s="63"/>
      <c r="C25" s="37"/>
      <c r="E25" s="37"/>
    </row>
    <row r="26" spans="1:12" x14ac:dyDescent="0.25">
      <c r="A26" s="14"/>
      <c r="B26" s="63"/>
      <c r="C26" s="37"/>
      <c r="E26" s="37"/>
    </row>
    <row r="27" spans="1:12" x14ac:dyDescent="0.25">
      <c r="A27" s="14"/>
      <c r="B27" s="63"/>
      <c r="C27" s="37"/>
      <c r="E27" s="37"/>
    </row>
    <row r="28" spans="1:12" x14ac:dyDescent="0.25">
      <c r="A28" s="14"/>
      <c r="B28" s="63"/>
      <c r="C28" s="37"/>
      <c r="E28" s="37"/>
    </row>
  </sheetData>
  <mergeCells count="6">
    <mergeCell ref="A5:E5"/>
    <mergeCell ref="A1:E1"/>
    <mergeCell ref="G1:M1"/>
    <mergeCell ref="A2:E2"/>
    <mergeCell ref="A3:E3"/>
    <mergeCell ref="A4:E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8102C-D59E-4775-A9B9-DCB98D81B9BB}">
  <dimension ref="A1:M28"/>
  <sheetViews>
    <sheetView workbookViewId="0">
      <selection activeCell="F12" sqref="F12"/>
    </sheetView>
  </sheetViews>
  <sheetFormatPr defaultRowHeight="15" x14ac:dyDescent="0.25"/>
  <cols>
    <col min="2" max="2" width="15.140625" bestFit="1" customWidth="1"/>
  </cols>
  <sheetData>
    <row r="1" spans="1:13" x14ac:dyDescent="0.25">
      <c r="A1" s="79" t="s">
        <v>0</v>
      </c>
      <c r="B1" s="80"/>
      <c r="C1" s="80"/>
      <c r="D1" s="80"/>
      <c r="E1" s="81"/>
      <c r="F1" s="1"/>
      <c r="G1" s="82"/>
      <c r="H1" s="82"/>
      <c r="I1" s="82"/>
      <c r="J1" s="82"/>
      <c r="K1" s="82"/>
      <c r="L1" s="82"/>
      <c r="M1" s="82"/>
    </row>
    <row r="2" spans="1:13" x14ac:dyDescent="0.25">
      <c r="A2" s="74" t="s">
        <v>1</v>
      </c>
      <c r="B2" s="74"/>
      <c r="C2" s="74"/>
      <c r="D2" s="74"/>
      <c r="E2" s="74"/>
      <c r="F2" s="3"/>
      <c r="G2" s="4" t="s">
        <v>2</v>
      </c>
      <c r="H2" s="5"/>
      <c r="I2" s="6"/>
      <c r="J2" s="2"/>
      <c r="K2" s="2"/>
      <c r="L2" s="2"/>
      <c r="M2" s="2"/>
    </row>
    <row r="3" spans="1:13" ht="75" x14ac:dyDescent="0.25">
      <c r="A3" s="74" t="s">
        <v>86</v>
      </c>
      <c r="B3" s="74"/>
      <c r="C3" s="74"/>
      <c r="D3" s="74"/>
      <c r="E3" s="74"/>
      <c r="F3" s="3"/>
      <c r="G3" s="4" t="s">
        <v>3</v>
      </c>
      <c r="H3" s="5"/>
      <c r="I3" s="7" t="s">
        <v>4</v>
      </c>
      <c r="J3" s="2"/>
      <c r="K3" s="8" t="s">
        <v>5</v>
      </c>
      <c r="L3" s="8" t="s">
        <v>6</v>
      </c>
      <c r="M3" s="2"/>
    </row>
    <row r="4" spans="1:13" ht="21" x14ac:dyDescent="0.25">
      <c r="A4" s="74" t="s">
        <v>91</v>
      </c>
      <c r="B4" s="74"/>
      <c r="C4" s="74"/>
      <c r="D4" s="74"/>
      <c r="E4" s="74"/>
      <c r="F4" s="3"/>
      <c r="G4" s="4" t="s">
        <v>8</v>
      </c>
      <c r="H4" s="5"/>
      <c r="I4" s="6"/>
      <c r="J4" s="2"/>
      <c r="K4" s="9" t="s">
        <v>9</v>
      </c>
      <c r="L4" s="9">
        <v>3</v>
      </c>
      <c r="M4" s="2"/>
    </row>
    <row r="5" spans="1:13" ht="21" x14ac:dyDescent="0.25">
      <c r="A5" s="75" t="s">
        <v>87</v>
      </c>
      <c r="B5" s="76"/>
      <c r="C5" s="76"/>
      <c r="D5" s="76"/>
      <c r="E5" s="77"/>
      <c r="F5" s="3"/>
      <c r="G5" s="4" t="s">
        <v>10</v>
      </c>
      <c r="H5" s="11">
        <f>D12</f>
        <v>100</v>
      </c>
      <c r="I5" s="6"/>
      <c r="J5" s="2"/>
      <c r="K5" s="12" t="s">
        <v>11</v>
      </c>
      <c r="L5" s="12">
        <v>2</v>
      </c>
      <c r="M5" s="2"/>
    </row>
    <row r="6" spans="1:13" ht="21" x14ac:dyDescent="0.25">
      <c r="A6" s="14"/>
      <c r="B6" s="15" t="s">
        <v>12</v>
      </c>
      <c r="C6" s="16" t="s">
        <v>13</v>
      </c>
      <c r="D6" s="16" t="s">
        <v>14</v>
      </c>
      <c r="E6" s="16" t="s">
        <v>15</v>
      </c>
      <c r="F6" s="16" t="s">
        <v>14</v>
      </c>
      <c r="G6" s="4" t="s">
        <v>15</v>
      </c>
      <c r="H6" s="17">
        <f>F12</f>
        <v>100</v>
      </c>
      <c r="I6" s="6"/>
      <c r="J6" s="2"/>
      <c r="K6" s="18" t="s">
        <v>16</v>
      </c>
      <c r="L6" s="18">
        <v>1</v>
      </c>
      <c r="M6" s="2"/>
    </row>
    <row r="7" spans="1:13" ht="60" x14ac:dyDescent="0.25">
      <c r="A7" s="14"/>
      <c r="B7" s="20" t="s">
        <v>17</v>
      </c>
      <c r="C7" s="21" t="s">
        <v>18</v>
      </c>
      <c r="D7" s="21"/>
      <c r="E7" s="22" t="s">
        <v>18</v>
      </c>
      <c r="F7" s="22"/>
      <c r="G7" s="23" t="s">
        <v>19</v>
      </c>
      <c r="H7" s="24">
        <f>AVERAGE(H5:H6)</f>
        <v>100</v>
      </c>
      <c r="I7" s="25">
        <v>0.6</v>
      </c>
      <c r="J7" s="2"/>
      <c r="K7" s="26" t="s">
        <v>20</v>
      </c>
      <c r="L7" s="26">
        <v>0</v>
      </c>
      <c r="M7" s="2"/>
    </row>
    <row r="8" spans="1:13" x14ac:dyDescent="0.25">
      <c r="A8" s="14"/>
      <c r="B8" s="20" t="s">
        <v>21</v>
      </c>
      <c r="C8" s="22" t="s">
        <v>22</v>
      </c>
      <c r="D8" s="22"/>
      <c r="E8" s="22" t="s">
        <v>23</v>
      </c>
      <c r="F8" s="22"/>
      <c r="G8" s="23" t="s">
        <v>24</v>
      </c>
      <c r="H8" s="4" t="s">
        <v>25</v>
      </c>
      <c r="I8" s="6"/>
      <c r="J8" s="2"/>
      <c r="K8" s="2"/>
      <c r="L8" s="2"/>
      <c r="M8" s="2"/>
    </row>
    <row r="9" spans="1:13" x14ac:dyDescent="0.25">
      <c r="A9" s="14"/>
      <c r="B9" s="20" t="s">
        <v>26</v>
      </c>
      <c r="C9" s="22" t="s">
        <v>27</v>
      </c>
      <c r="D9" s="22"/>
      <c r="E9" s="22" t="s">
        <v>27</v>
      </c>
      <c r="F9" s="28"/>
      <c r="G9" s="14"/>
      <c r="H9" s="29"/>
      <c r="I9" s="29"/>
      <c r="J9" s="2"/>
      <c r="K9" s="2"/>
      <c r="L9" s="2"/>
      <c r="M9" s="2"/>
    </row>
    <row r="10" spans="1:13" ht="15.75" x14ac:dyDescent="0.25">
      <c r="A10" s="14"/>
      <c r="B10" s="20" t="s">
        <v>28</v>
      </c>
      <c r="C10" s="22">
        <v>50</v>
      </c>
      <c r="D10" s="30">
        <f>(0.6*50)</f>
        <v>30</v>
      </c>
      <c r="E10" s="31">
        <v>50</v>
      </c>
      <c r="F10" s="32">
        <f>0.6*50</f>
        <v>30</v>
      </c>
      <c r="G10" s="68"/>
      <c r="H10" s="34" t="s">
        <v>29</v>
      </c>
      <c r="I10" s="34" t="s">
        <v>30</v>
      </c>
      <c r="J10" s="69" t="s">
        <v>31</v>
      </c>
      <c r="K10" s="69" t="s">
        <v>32</v>
      </c>
      <c r="L10" s="69"/>
      <c r="M10" s="35"/>
    </row>
    <row r="11" spans="1:13" ht="15.75" x14ac:dyDescent="0.25">
      <c r="A11" s="14">
        <v>1</v>
      </c>
      <c r="B11" s="61" t="s">
        <v>42</v>
      </c>
      <c r="C11" s="37">
        <v>49.230769230769234</v>
      </c>
      <c r="D11" s="37">
        <f>COUNTIF(C11:C16,"&gt;="&amp;D10)</f>
        <v>6</v>
      </c>
      <c r="E11" s="37">
        <v>37.058823529411768</v>
      </c>
      <c r="F11" s="38">
        <f>COUNTIF(E11:E16,"&gt;="&amp;F10)</f>
        <v>6</v>
      </c>
      <c r="G11" s="70" t="s">
        <v>36</v>
      </c>
      <c r="H11" s="64">
        <v>2</v>
      </c>
      <c r="I11" s="64">
        <v>2</v>
      </c>
      <c r="J11" s="64">
        <v>1</v>
      </c>
      <c r="K11" s="64">
        <v>2</v>
      </c>
      <c r="L11" s="64"/>
      <c r="M11" s="40"/>
    </row>
    <row r="12" spans="1:13" ht="15.75" x14ac:dyDescent="0.25">
      <c r="A12" s="14">
        <v>2</v>
      </c>
      <c r="B12" s="61" t="s">
        <v>43</v>
      </c>
      <c r="C12" s="37">
        <v>52.307692307692307</v>
      </c>
      <c r="D12" s="42">
        <f>(D11/6)*100</f>
        <v>100</v>
      </c>
      <c r="E12" s="37">
        <v>38.823529411764703</v>
      </c>
      <c r="F12" s="62">
        <f>(F11/6)*100</f>
        <v>100</v>
      </c>
      <c r="G12" s="70" t="s">
        <v>37</v>
      </c>
      <c r="H12" s="64">
        <v>1</v>
      </c>
      <c r="I12" s="64">
        <v>2</v>
      </c>
      <c r="J12" s="64">
        <v>1</v>
      </c>
      <c r="K12" s="64">
        <v>1</v>
      </c>
      <c r="L12" s="64"/>
      <c r="M12" s="40"/>
    </row>
    <row r="13" spans="1:13" ht="15.75" x14ac:dyDescent="0.25">
      <c r="A13" s="14">
        <v>3</v>
      </c>
      <c r="B13" s="61" t="s">
        <v>44</v>
      </c>
      <c r="C13" s="37">
        <v>49.230769230769234</v>
      </c>
      <c r="D13" s="37"/>
      <c r="E13" s="37">
        <v>36.470588235294116</v>
      </c>
      <c r="F13" s="44"/>
      <c r="G13" s="70" t="s">
        <v>38</v>
      </c>
      <c r="H13" s="64">
        <v>1</v>
      </c>
      <c r="I13" s="64">
        <v>1</v>
      </c>
      <c r="J13" s="64">
        <v>2</v>
      </c>
      <c r="K13" s="64">
        <v>1</v>
      </c>
      <c r="L13" s="64"/>
      <c r="M13" s="40"/>
    </row>
    <row r="14" spans="1:13" ht="15.75" x14ac:dyDescent="0.25">
      <c r="A14" s="14">
        <v>4</v>
      </c>
      <c r="B14" s="61" t="s">
        <v>45</v>
      </c>
      <c r="C14" s="37">
        <v>34.615384615384613</v>
      </c>
      <c r="D14" s="37"/>
      <c r="E14" s="37">
        <v>35.294117647058826</v>
      </c>
      <c r="F14" s="44"/>
      <c r="G14" s="71" t="s">
        <v>39</v>
      </c>
      <c r="H14" s="64">
        <f>AVERAGE(H11:H13)</f>
        <v>1.3333333333333333</v>
      </c>
      <c r="I14" s="64">
        <f t="shared" ref="I14:K14" si="0">AVERAGE(I11:I13)</f>
        <v>1.6666666666666667</v>
      </c>
      <c r="J14" s="64">
        <f t="shared" si="0"/>
        <v>1.3333333333333333</v>
      </c>
      <c r="K14" s="64">
        <f t="shared" si="0"/>
        <v>1.3333333333333333</v>
      </c>
      <c r="L14" s="64"/>
      <c r="M14" s="40"/>
    </row>
    <row r="15" spans="1:13" ht="15.75" x14ac:dyDescent="0.25">
      <c r="A15" s="14">
        <v>5</v>
      </c>
      <c r="B15" s="61" t="s">
        <v>46</v>
      </c>
      <c r="C15" s="37">
        <v>46.153846153846153</v>
      </c>
      <c r="D15" s="37"/>
      <c r="E15" s="37">
        <v>32.941176470588232</v>
      </c>
      <c r="F15" s="44"/>
      <c r="G15" s="72" t="s">
        <v>40</v>
      </c>
      <c r="H15" s="65">
        <f>(100*H14)/100</f>
        <v>1.333333333333333</v>
      </c>
      <c r="I15" s="65">
        <f t="shared" ref="I15:K15" si="1">(100*I14)/100</f>
        <v>1.666666666666667</v>
      </c>
      <c r="J15" s="65">
        <f t="shared" si="1"/>
        <v>1.333333333333333</v>
      </c>
      <c r="K15" s="65">
        <f t="shared" si="1"/>
        <v>1.333333333333333</v>
      </c>
      <c r="L15" s="65"/>
      <c r="M15" s="47"/>
    </row>
    <row r="16" spans="1:13" x14ac:dyDescent="0.25">
      <c r="A16" s="14">
        <v>6</v>
      </c>
      <c r="B16" s="61" t="s">
        <v>47</v>
      </c>
      <c r="C16" s="37">
        <v>51.53846153846154</v>
      </c>
      <c r="D16" s="37"/>
      <c r="E16" s="37">
        <v>38.235294117647058</v>
      </c>
      <c r="F16" s="44"/>
      <c r="G16" s="66"/>
      <c r="H16" s="66"/>
      <c r="I16" s="66"/>
      <c r="J16" s="66"/>
      <c r="K16" s="66"/>
      <c r="L16" s="66"/>
    </row>
    <row r="17" spans="1:12" x14ac:dyDescent="0.25">
      <c r="A17" s="14"/>
      <c r="B17" s="63"/>
      <c r="C17" s="37"/>
      <c r="E17" s="37"/>
      <c r="G17" s="66"/>
      <c r="H17" s="66"/>
      <c r="I17" s="66"/>
      <c r="J17" s="66"/>
      <c r="K17" s="66"/>
      <c r="L17" s="66"/>
    </row>
    <row r="18" spans="1:12" x14ac:dyDescent="0.25">
      <c r="A18" s="14"/>
      <c r="B18" s="63"/>
      <c r="C18" s="37"/>
      <c r="E18" s="37"/>
    </row>
    <row r="19" spans="1:12" x14ac:dyDescent="0.25">
      <c r="A19" s="14"/>
      <c r="B19" s="63"/>
      <c r="C19" s="37"/>
      <c r="E19" s="37"/>
    </row>
    <row r="20" spans="1:12" x14ac:dyDescent="0.25">
      <c r="A20" s="14"/>
      <c r="B20" s="63"/>
      <c r="C20" s="37"/>
      <c r="E20" s="37"/>
    </row>
    <row r="21" spans="1:12" x14ac:dyDescent="0.25">
      <c r="A21" s="14"/>
      <c r="B21" s="63"/>
      <c r="C21" s="37"/>
      <c r="E21" s="37"/>
    </row>
    <row r="22" spans="1:12" x14ac:dyDescent="0.25">
      <c r="A22" s="14"/>
      <c r="B22" s="63"/>
      <c r="C22" s="37"/>
      <c r="E22" s="37"/>
    </row>
    <row r="23" spans="1:12" x14ac:dyDescent="0.25">
      <c r="A23" s="14"/>
      <c r="B23" s="63"/>
      <c r="C23" s="37"/>
      <c r="E23" s="37"/>
    </row>
    <row r="24" spans="1:12" x14ac:dyDescent="0.25">
      <c r="A24" s="14"/>
      <c r="B24" s="63"/>
      <c r="C24" s="37"/>
      <c r="E24" s="37"/>
    </row>
    <row r="25" spans="1:12" x14ac:dyDescent="0.25">
      <c r="A25" s="14"/>
      <c r="B25" s="63"/>
      <c r="C25" s="37"/>
      <c r="E25" s="37"/>
    </row>
    <row r="26" spans="1:12" x14ac:dyDescent="0.25">
      <c r="A26" s="14"/>
      <c r="B26" s="63"/>
      <c r="C26" s="37"/>
      <c r="E26" s="37"/>
    </row>
    <row r="27" spans="1:12" x14ac:dyDescent="0.25">
      <c r="A27" s="14"/>
      <c r="B27" s="63"/>
      <c r="C27" s="37"/>
      <c r="E27" s="37"/>
    </row>
    <row r="28" spans="1:12" x14ac:dyDescent="0.25">
      <c r="A28" s="14"/>
      <c r="B28" s="63"/>
      <c r="C28" s="37"/>
      <c r="E28" s="37"/>
    </row>
  </sheetData>
  <mergeCells count="6">
    <mergeCell ref="A5:E5"/>
    <mergeCell ref="A1:E1"/>
    <mergeCell ref="G1:M1"/>
    <mergeCell ref="A2:E2"/>
    <mergeCell ref="A3:E3"/>
    <mergeCell ref="A4:E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A3FEB-1191-4919-BBFB-A2FAF6C127EA}">
  <dimension ref="A1:M28"/>
  <sheetViews>
    <sheetView workbookViewId="0">
      <selection activeCell="F12" sqref="F12"/>
    </sheetView>
  </sheetViews>
  <sheetFormatPr defaultRowHeight="15" x14ac:dyDescent="0.25"/>
  <cols>
    <col min="2" max="2" width="15.140625" bestFit="1" customWidth="1"/>
  </cols>
  <sheetData>
    <row r="1" spans="1:13" x14ac:dyDescent="0.25">
      <c r="A1" s="79" t="s">
        <v>0</v>
      </c>
      <c r="B1" s="80"/>
      <c r="C1" s="80"/>
      <c r="D1" s="80"/>
      <c r="E1" s="81"/>
      <c r="F1" s="1"/>
      <c r="G1" s="82"/>
      <c r="H1" s="82"/>
      <c r="I1" s="82"/>
      <c r="J1" s="82"/>
      <c r="K1" s="82"/>
      <c r="L1" s="82"/>
      <c r="M1" s="82"/>
    </row>
    <row r="2" spans="1:13" x14ac:dyDescent="0.25">
      <c r="A2" s="74" t="s">
        <v>1</v>
      </c>
      <c r="B2" s="74"/>
      <c r="C2" s="74"/>
      <c r="D2" s="74"/>
      <c r="E2" s="74"/>
      <c r="F2" s="3"/>
      <c r="G2" s="4" t="s">
        <v>2</v>
      </c>
      <c r="H2" s="5"/>
      <c r="I2" s="6"/>
      <c r="J2" s="2"/>
      <c r="K2" s="2"/>
      <c r="L2" s="2"/>
      <c r="M2" s="2"/>
    </row>
    <row r="3" spans="1:13" ht="75" x14ac:dyDescent="0.25">
      <c r="A3" s="74" t="s">
        <v>88</v>
      </c>
      <c r="B3" s="74"/>
      <c r="C3" s="74"/>
      <c r="D3" s="74"/>
      <c r="E3" s="74"/>
      <c r="F3" s="3"/>
      <c r="G3" s="4" t="s">
        <v>3</v>
      </c>
      <c r="H3" s="5"/>
      <c r="I3" s="7" t="s">
        <v>4</v>
      </c>
      <c r="J3" s="2"/>
      <c r="K3" s="8" t="s">
        <v>5</v>
      </c>
      <c r="L3" s="8" t="s">
        <v>6</v>
      </c>
      <c r="M3" s="2"/>
    </row>
    <row r="4" spans="1:13" ht="21" x14ac:dyDescent="0.25">
      <c r="A4" s="74" t="s">
        <v>89</v>
      </c>
      <c r="B4" s="74"/>
      <c r="C4" s="74"/>
      <c r="D4" s="74"/>
      <c r="E4" s="74"/>
      <c r="F4" s="3"/>
      <c r="G4" s="4" t="s">
        <v>8</v>
      </c>
      <c r="H4" s="5"/>
      <c r="I4" s="6"/>
      <c r="J4" s="2"/>
      <c r="K4" s="9" t="s">
        <v>9</v>
      </c>
      <c r="L4" s="9">
        <v>3</v>
      </c>
      <c r="M4" s="2"/>
    </row>
    <row r="5" spans="1:13" ht="21" x14ac:dyDescent="0.25">
      <c r="A5" s="75" t="s">
        <v>90</v>
      </c>
      <c r="B5" s="76"/>
      <c r="C5" s="76"/>
      <c r="D5" s="76"/>
      <c r="E5" s="77"/>
      <c r="F5" s="3"/>
      <c r="G5" s="4" t="s">
        <v>10</v>
      </c>
      <c r="H5" s="11">
        <f>D12</f>
        <v>100</v>
      </c>
      <c r="I5" s="6"/>
      <c r="J5" s="2"/>
      <c r="K5" s="12" t="s">
        <v>11</v>
      </c>
      <c r="L5" s="12">
        <v>2</v>
      </c>
      <c r="M5" s="2"/>
    </row>
    <row r="6" spans="1:13" ht="21" x14ac:dyDescent="0.25">
      <c r="A6" s="14"/>
      <c r="B6" s="15" t="s">
        <v>12</v>
      </c>
      <c r="C6" s="16" t="s">
        <v>13</v>
      </c>
      <c r="D6" s="16" t="s">
        <v>14</v>
      </c>
      <c r="E6" s="16" t="s">
        <v>15</v>
      </c>
      <c r="F6" s="16" t="s">
        <v>14</v>
      </c>
      <c r="G6" s="4" t="s">
        <v>15</v>
      </c>
      <c r="H6" s="17">
        <f>F12</f>
        <v>83.333333333333343</v>
      </c>
      <c r="I6" s="6"/>
      <c r="J6" s="2"/>
      <c r="K6" s="18" t="s">
        <v>16</v>
      </c>
      <c r="L6" s="18">
        <v>1</v>
      </c>
      <c r="M6" s="2"/>
    </row>
    <row r="7" spans="1:13" ht="60" x14ac:dyDescent="0.25">
      <c r="A7" s="14"/>
      <c r="B7" s="20" t="s">
        <v>17</v>
      </c>
      <c r="C7" s="21" t="s">
        <v>18</v>
      </c>
      <c r="D7" s="21"/>
      <c r="E7" s="22" t="s">
        <v>18</v>
      </c>
      <c r="F7" s="22"/>
      <c r="G7" s="23" t="s">
        <v>19</v>
      </c>
      <c r="H7" s="24">
        <f>AVERAGE(H5:H6)</f>
        <v>91.666666666666671</v>
      </c>
      <c r="I7" s="25">
        <v>0.6</v>
      </c>
      <c r="J7" s="2"/>
      <c r="K7" s="26" t="s">
        <v>20</v>
      </c>
      <c r="L7" s="26">
        <v>0</v>
      </c>
      <c r="M7" s="2"/>
    </row>
    <row r="8" spans="1:13" x14ac:dyDescent="0.25">
      <c r="A8" s="14"/>
      <c r="B8" s="20" t="s">
        <v>21</v>
      </c>
      <c r="C8" s="22" t="s">
        <v>22</v>
      </c>
      <c r="D8" s="22"/>
      <c r="E8" s="22" t="s">
        <v>23</v>
      </c>
      <c r="F8" s="22"/>
      <c r="G8" s="23" t="s">
        <v>24</v>
      </c>
      <c r="H8" s="4" t="s">
        <v>25</v>
      </c>
      <c r="I8" s="6"/>
      <c r="J8" s="2"/>
      <c r="K8" s="2"/>
      <c r="L8" s="2"/>
      <c r="M8" s="2"/>
    </row>
    <row r="9" spans="1:13" x14ac:dyDescent="0.25">
      <c r="A9" s="14"/>
      <c r="B9" s="20" t="s">
        <v>26</v>
      </c>
      <c r="C9" s="22" t="s">
        <v>27</v>
      </c>
      <c r="D9" s="22"/>
      <c r="E9" s="22" t="s">
        <v>27</v>
      </c>
      <c r="F9" s="28"/>
      <c r="G9" s="14"/>
      <c r="H9" s="29"/>
      <c r="I9" s="29"/>
      <c r="J9" s="2"/>
      <c r="K9" s="2"/>
      <c r="L9" s="2"/>
      <c r="M9" s="2"/>
    </row>
    <row r="10" spans="1:13" ht="15.75" x14ac:dyDescent="0.25">
      <c r="A10" s="14"/>
      <c r="B10" s="20" t="s">
        <v>28</v>
      </c>
      <c r="C10" s="22">
        <v>50</v>
      </c>
      <c r="D10" s="30">
        <f>(0.6*50)</f>
        <v>30</v>
      </c>
      <c r="E10" s="31">
        <v>50</v>
      </c>
      <c r="F10" s="32">
        <f>0.6*50</f>
        <v>30</v>
      </c>
      <c r="G10" s="68"/>
      <c r="H10" s="34" t="s">
        <v>29</v>
      </c>
      <c r="I10" s="34" t="s">
        <v>30</v>
      </c>
      <c r="J10" s="69" t="s">
        <v>31</v>
      </c>
      <c r="K10" s="69" t="s">
        <v>32</v>
      </c>
      <c r="L10" s="69"/>
      <c r="M10" s="35"/>
    </row>
    <row r="11" spans="1:13" ht="15.75" x14ac:dyDescent="0.25">
      <c r="A11" s="14">
        <v>1</v>
      </c>
      <c r="B11" s="61" t="s">
        <v>42</v>
      </c>
      <c r="C11" s="37">
        <v>44.615384615384613</v>
      </c>
      <c r="D11" s="37">
        <f>COUNTIF(C11:C16,"&gt;="&amp;D10)</f>
        <v>6</v>
      </c>
      <c r="E11" s="37">
        <v>34.705882352941174</v>
      </c>
      <c r="F11" s="38">
        <f>COUNTIF(E11:E16,"&gt;="&amp;F10)</f>
        <v>5</v>
      </c>
      <c r="G11" s="70" t="s">
        <v>36</v>
      </c>
      <c r="H11" s="64">
        <v>2</v>
      </c>
      <c r="I11" s="64">
        <v>1</v>
      </c>
      <c r="J11" s="64">
        <v>1</v>
      </c>
      <c r="K11" s="64">
        <v>1</v>
      </c>
      <c r="L11" s="64"/>
      <c r="M11" s="40"/>
    </row>
    <row r="12" spans="1:13" ht="15.75" x14ac:dyDescent="0.25">
      <c r="A12" s="14">
        <v>2</v>
      </c>
      <c r="B12" s="61" t="s">
        <v>43</v>
      </c>
      <c r="C12" s="37">
        <v>49.230769230769234</v>
      </c>
      <c r="D12" s="42">
        <f>(D11/6)*100</f>
        <v>100</v>
      </c>
      <c r="E12" s="37">
        <v>37.058823529411768</v>
      </c>
      <c r="F12" s="62">
        <f>(F11/6)*100</f>
        <v>83.333333333333343</v>
      </c>
      <c r="G12" s="70" t="s">
        <v>37</v>
      </c>
      <c r="H12" s="64">
        <v>2</v>
      </c>
      <c r="I12" s="64">
        <v>2</v>
      </c>
      <c r="J12" s="64">
        <v>1</v>
      </c>
      <c r="K12" s="64"/>
      <c r="L12" s="64"/>
      <c r="M12" s="40"/>
    </row>
    <row r="13" spans="1:13" ht="15.75" x14ac:dyDescent="0.25">
      <c r="A13" s="14">
        <v>3</v>
      </c>
      <c r="B13" s="61" t="s">
        <v>44</v>
      </c>
      <c r="C13" s="37">
        <v>46.153846153846153</v>
      </c>
      <c r="D13" s="37"/>
      <c r="E13" s="37">
        <v>34.705882352941174</v>
      </c>
      <c r="F13" s="44"/>
      <c r="G13" s="70" t="s">
        <v>38</v>
      </c>
      <c r="H13" s="64">
        <v>2</v>
      </c>
      <c r="I13" s="64">
        <v>1</v>
      </c>
      <c r="J13" s="64">
        <v>1</v>
      </c>
      <c r="K13" s="64">
        <v>2</v>
      </c>
      <c r="L13" s="64"/>
      <c r="M13" s="40"/>
    </row>
    <row r="14" spans="1:13" ht="15.75" x14ac:dyDescent="0.25">
      <c r="A14" s="14">
        <v>4</v>
      </c>
      <c r="B14" s="61" t="s">
        <v>45</v>
      </c>
      <c r="C14" s="37">
        <v>42.307692307692307</v>
      </c>
      <c r="D14" s="37"/>
      <c r="E14" s="37">
        <v>25.882352941176471</v>
      </c>
      <c r="F14" s="44"/>
      <c r="G14" s="71" t="s">
        <v>39</v>
      </c>
      <c r="H14" s="64">
        <f>AVERAGE(H11:H13)</f>
        <v>2</v>
      </c>
      <c r="I14" s="64">
        <f t="shared" ref="I14:K14" si="0">AVERAGE(I11:I13)</f>
        <v>1.3333333333333333</v>
      </c>
      <c r="J14" s="64">
        <f t="shared" si="0"/>
        <v>1</v>
      </c>
      <c r="K14" s="64">
        <f t="shared" si="0"/>
        <v>1.5</v>
      </c>
      <c r="L14" s="64"/>
      <c r="M14" s="40"/>
    </row>
    <row r="15" spans="1:13" ht="15.75" x14ac:dyDescent="0.25">
      <c r="A15" s="14">
        <v>5</v>
      </c>
      <c r="B15" s="61" t="s">
        <v>46</v>
      </c>
      <c r="C15" s="37">
        <v>43.846153846153847</v>
      </c>
      <c r="D15" s="37"/>
      <c r="E15" s="37">
        <v>31.764705882352942</v>
      </c>
      <c r="F15" s="44"/>
      <c r="G15" s="72" t="s">
        <v>40</v>
      </c>
      <c r="H15" s="65">
        <f>(91.67*H14)/100</f>
        <v>1.8334000000000001</v>
      </c>
      <c r="I15" s="65">
        <f t="shared" ref="I15:K15" si="1">(91.67*I14)/100</f>
        <v>1.2222666666666666</v>
      </c>
      <c r="J15" s="65">
        <f t="shared" si="1"/>
        <v>0.91670000000000007</v>
      </c>
      <c r="K15" s="65">
        <f t="shared" si="1"/>
        <v>1.3750499999999999</v>
      </c>
      <c r="L15" s="65"/>
      <c r="M15" s="47"/>
    </row>
    <row r="16" spans="1:13" x14ac:dyDescent="0.25">
      <c r="A16" s="14">
        <v>6</v>
      </c>
      <c r="B16" s="61" t="s">
        <v>47</v>
      </c>
      <c r="C16" s="37">
        <v>49.230769230769234</v>
      </c>
      <c r="D16" s="37"/>
      <c r="E16" s="37">
        <v>35.294117647058826</v>
      </c>
      <c r="F16" s="44"/>
      <c r="G16" s="66"/>
      <c r="H16" s="66"/>
      <c r="I16" s="66"/>
      <c r="J16" s="66"/>
      <c r="K16" s="66"/>
      <c r="L16" s="66"/>
    </row>
    <row r="17" spans="1:5" x14ac:dyDescent="0.25">
      <c r="A17" s="14"/>
      <c r="B17" s="63"/>
      <c r="C17" s="37"/>
      <c r="E17" s="37"/>
    </row>
    <row r="18" spans="1:5" x14ac:dyDescent="0.25">
      <c r="A18" s="14"/>
      <c r="B18" s="63"/>
      <c r="C18" s="37"/>
      <c r="E18" s="37"/>
    </row>
    <row r="19" spans="1:5" x14ac:dyDescent="0.25">
      <c r="A19" s="14"/>
      <c r="B19" s="63"/>
      <c r="C19" s="37"/>
      <c r="E19" s="37"/>
    </row>
    <row r="20" spans="1:5" x14ac:dyDescent="0.25">
      <c r="A20" s="14"/>
      <c r="B20" s="63"/>
      <c r="C20" s="37"/>
      <c r="E20" s="37"/>
    </row>
    <row r="21" spans="1:5" x14ac:dyDescent="0.25">
      <c r="A21" s="14"/>
      <c r="B21" s="63"/>
      <c r="C21" s="37"/>
      <c r="E21" s="37"/>
    </row>
    <row r="22" spans="1:5" x14ac:dyDescent="0.25">
      <c r="A22" s="14"/>
      <c r="B22" s="63"/>
      <c r="C22" s="37"/>
      <c r="E22" s="37"/>
    </row>
    <row r="23" spans="1:5" x14ac:dyDescent="0.25">
      <c r="A23" s="14"/>
      <c r="B23" s="63"/>
      <c r="C23" s="37"/>
      <c r="E23" s="37"/>
    </row>
    <row r="24" spans="1:5" x14ac:dyDescent="0.25">
      <c r="A24" s="14"/>
      <c r="B24" s="63"/>
      <c r="C24" s="37"/>
      <c r="E24" s="37"/>
    </row>
    <row r="25" spans="1:5" x14ac:dyDescent="0.25">
      <c r="A25" s="14"/>
      <c r="B25" s="63"/>
      <c r="C25" s="37"/>
      <c r="E25" s="37"/>
    </row>
    <row r="26" spans="1:5" x14ac:dyDescent="0.25">
      <c r="A26" s="14"/>
      <c r="B26" s="63"/>
      <c r="C26" s="37"/>
      <c r="E26" s="37"/>
    </row>
    <row r="27" spans="1:5" x14ac:dyDescent="0.25">
      <c r="A27" s="14"/>
      <c r="B27" s="63"/>
      <c r="C27" s="37"/>
      <c r="E27" s="37"/>
    </row>
    <row r="28" spans="1:5" x14ac:dyDescent="0.25">
      <c r="A28" s="14"/>
      <c r="B28" s="63"/>
      <c r="C28" s="37"/>
      <c r="E28" s="37"/>
    </row>
  </sheetData>
  <mergeCells count="6">
    <mergeCell ref="A5:E5"/>
    <mergeCell ref="A1:E1"/>
    <mergeCell ref="G1:M1"/>
    <mergeCell ref="A2:E2"/>
    <mergeCell ref="A3:E3"/>
    <mergeCell ref="A4:E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3A025-68E5-4E93-93F7-88A180C97D51}">
  <dimension ref="A1:M28"/>
  <sheetViews>
    <sheetView workbookViewId="0">
      <selection activeCell="F12" sqref="F12"/>
    </sheetView>
  </sheetViews>
  <sheetFormatPr defaultRowHeight="15" x14ac:dyDescent="0.25"/>
  <cols>
    <col min="2" max="2" width="15.140625" bestFit="1" customWidth="1"/>
  </cols>
  <sheetData>
    <row r="1" spans="1:13" x14ac:dyDescent="0.25">
      <c r="A1" s="79" t="s">
        <v>0</v>
      </c>
      <c r="B1" s="80"/>
      <c r="C1" s="80"/>
      <c r="D1" s="80"/>
      <c r="E1" s="81"/>
      <c r="F1" s="1"/>
      <c r="G1" s="82"/>
      <c r="H1" s="82"/>
      <c r="I1" s="82"/>
      <c r="J1" s="82"/>
      <c r="K1" s="82"/>
      <c r="L1" s="82"/>
      <c r="M1" s="82"/>
    </row>
    <row r="2" spans="1:13" x14ac:dyDescent="0.25">
      <c r="A2" s="74" t="s">
        <v>1</v>
      </c>
      <c r="B2" s="74"/>
      <c r="C2" s="74"/>
      <c r="D2" s="74"/>
      <c r="E2" s="74"/>
      <c r="F2" s="3"/>
      <c r="G2" s="4" t="s">
        <v>2</v>
      </c>
      <c r="H2" s="5"/>
      <c r="I2" s="6"/>
      <c r="J2" s="2"/>
      <c r="K2" s="2"/>
      <c r="L2" s="2"/>
      <c r="M2" s="2"/>
    </row>
    <row r="3" spans="1:13" ht="75" x14ac:dyDescent="0.25">
      <c r="A3" s="74" t="s">
        <v>93</v>
      </c>
      <c r="B3" s="74"/>
      <c r="C3" s="74"/>
      <c r="D3" s="74"/>
      <c r="E3" s="74"/>
      <c r="F3" s="3"/>
      <c r="G3" s="4" t="s">
        <v>3</v>
      </c>
      <c r="H3" s="5"/>
      <c r="I3" s="7" t="s">
        <v>4</v>
      </c>
      <c r="J3" s="2"/>
      <c r="K3" s="8" t="s">
        <v>5</v>
      </c>
      <c r="L3" s="8" t="s">
        <v>6</v>
      </c>
      <c r="M3" s="2"/>
    </row>
    <row r="4" spans="1:13" ht="21" x14ac:dyDescent="0.25">
      <c r="A4" s="74" t="s">
        <v>92</v>
      </c>
      <c r="B4" s="74"/>
      <c r="C4" s="74"/>
      <c r="D4" s="74"/>
      <c r="E4" s="74"/>
      <c r="F4" s="3"/>
      <c r="G4" s="4" t="s">
        <v>8</v>
      </c>
      <c r="H4" s="5"/>
      <c r="I4" s="6"/>
      <c r="J4" s="2"/>
      <c r="K4" s="9" t="s">
        <v>9</v>
      </c>
      <c r="L4" s="9">
        <v>3</v>
      </c>
      <c r="M4" s="2"/>
    </row>
    <row r="5" spans="1:13" ht="21" x14ac:dyDescent="0.25">
      <c r="A5" s="75" t="s">
        <v>94</v>
      </c>
      <c r="B5" s="76"/>
      <c r="C5" s="76"/>
      <c r="D5" s="76"/>
      <c r="E5" s="77"/>
      <c r="F5" s="3"/>
      <c r="G5" s="4" t="s">
        <v>10</v>
      </c>
      <c r="H5" s="11">
        <f>D12</f>
        <v>100</v>
      </c>
      <c r="I5" s="6"/>
      <c r="J5" s="2"/>
      <c r="K5" s="12" t="s">
        <v>11</v>
      </c>
      <c r="L5" s="12">
        <v>2</v>
      </c>
      <c r="M5" s="2"/>
    </row>
    <row r="6" spans="1:13" ht="21" x14ac:dyDescent="0.25">
      <c r="A6" s="14"/>
      <c r="B6" s="15" t="s">
        <v>12</v>
      </c>
      <c r="C6" s="16" t="s">
        <v>13</v>
      </c>
      <c r="D6" s="16" t="s">
        <v>14</v>
      </c>
      <c r="E6" s="16" t="s">
        <v>15</v>
      </c>
      <c r="F6" s="16" t="s">
        <v>14</v>
      </c>
      <c r="G6" s="4" t="s">
        <v>15</v>
      </c>
      <c r="H6" s="17">
        <f>F12</f>
        <v>50</v>
      </c>
      <c r="I6" s="6"/>
      <c r="J6" s="2"/>
      <c r="K6" s="18" t="s">
        <v>16</v>
      </c>
      <c r="L6" s="18">
        <v>1</v>
      </c>
      <c r="M6" s="2"/>
    </row>
    <row r="7" spans="1:13" ht="60" x14ac:dyDescent="0.25">
      <c r="A7" s="14"/>
      <c r="B7" s="20" t="s">
        <v>17</v>
      </c>
      <c r="C7" s="21" t="s">
        <v>18</v>
      </c>
      <c r="D7" s="21"/>
      <c r="E7" s="22" t="s">
        <v>18</v>
      </c>
      <c r="F7" s="22"/>
      <c r="G7" s="23" t="s">
        <v>19</v>
      </c>
      <c r="H7" s="24">
        <f>AVERAGE(H5:H6)</f>
        <v>75</v>
      </c>
      <c r="I7" s="25">
        <v>0.6</v>
      </c>
      <c r="J7" s="2"/>
      <c r="K7" s="26" t="s">
        <v>20</v>
      </c>
      <c r="L7" s="26">
        <v>0</v>
      </c>
      <c r="M7" s="2"/>
    </row>
    <row r="8" spans="1:13" x14ac:dyDescent="0.25">
      <c r="A8" s="14"/>
      <c r="B8" s="20" t="s">
        <v>21</v>
      </c>
      <c r="C8" s="22" t="s">
        <v>22</v>
      </c>
      <c r="D8" s="22"/>
      <c r="E8" s="22" t="s">
        <v>23</v>
      </c>
      <c r="F8" s="22"/>
      <c r="G8" s="23" t="s">
        <v>24</v>
      </c>
      <c r="H8" s="4" t="s">
        <v>25</v>
      </c>
      <c r="I8" s="6"/>
      <c r="J8" s="2"/>
      <c r="K8" s="2"/>
      <c r="L8" s="2"/>
      <c r="M8" s="2"/>
    </row>
    <row r="9" spans="1:13" x14ac:dyDescent="0.25">
      <c r="A9" s="14"/>
      <c r="B9" s="20" t="s">
        <v>26</v>
      </c>
      <c r="C9" s="22" t="s">
        <v>27</v>
      </c>
      <c r="D9" s="22"/>
      <c r="E9" s="22" t="s">
        <v>27</v>
      </c>
      <c r="F9" s="28"/>
      <c r="G9" s="14"/>
      <c r="H9" s="29"/>
      <c r="I9" s="29"/>
      <c r="J9" s="2"/>
      <c r="K9" s="2"/>
      <c r="L9" s="2"/>
      <c r="M9" s="2"/>
    </row>
    <row r="10" spans="1:13" ht="15.75" x14ac:dyDescent="0.25">
      <c r="A10" s="14"/>
      <c r="B10" s="20" t="s">
        <v>28</v>
      </c>
      <c r="C10" s="22">
        <v>50</v>
      </c>
      <c r="D10" s="30">
        <f>(0.6*50)</f>
        <v>30</v>
      </c>
      <c r="E10" s="31">
        <v>50</v>
      </c>
      <c r="F10" s="32">
        <f>0.6*50</f>
        <v>30</v>
      </c>
      <c r="G10" s="68"/>
      <c r="H10" s="34" t="s">
        <v>29</v>
      </c>
      <c r="I10" s="34" t="s">
        <v>30</v>
      </c>
      <c r="J10" s="69" t="s">
        <v>31</v>
      </c>
      <c r="K10" s="69" t="s">
        <v>32</v>
      </c>
      <c r="L10" s="69"/>
      <c r="M10" s="35"/>
    </row>
    <row r="11" spans="1:13" ht="15.75" x14ac:dyDescent="0.25">
      <c r="A11" s="14">
        <v>1</v>
      </c>
      <c r="B11" s="61" t="s">
        <v>42</v>
      </c>
      <c r="C11" s="37">
        <v>45.384615384615387</v>
      </c>
      <c r="D11" s="37">
        <f>COUNTIF(C11:C16,"&gt;="&amp;D10)</f>
        <v>6</v>
      </c>
      <c r="E11" s="37">
        <v>34.705882352941174</v>
      </c>
      <c r="F11" s="38">
        <f>COUNTIF(E11:E16,"&gt;="&amp;F10)</f>
        <v>3</v>
      </c>
      <c r="G11" s="70" t="s">
        <v>36</v>
      </c>
      <c r="H11" s="64">
        <v>2</v>
      </c>
      <c r="I11" s="64">
        <v>2</v>
      </c>
      <c r="J11" s="64">
        <v>2</v>
      </c>
      <c r="K11" s="64">
        <v>1</v>
      </c>
      <c r="L11" s="64"/>
      <c r="M11" s="40"/>
    </row>
    <row r="12" spans="1:13" ht="15.75" x14ac:dyDescent="0.25">
      <c r="A12" s="14">
        <v>2</v>
      </c>
      <c r="B12" s="61" t="s">
        <v>43</v>
      </c>
      <c r="C12" s="37">
        <v>48.46153846153846</v>
      </c>
      <c r="D12" s="42">
        <f>(D11/6)*100</f>
        <v>100</v>
      </c>
      <c r="E12" s="37">
        <v>30.588235294117649</v>
      </c>
      <c r="F12" s="62">
        <f>(F11/6)*100</f>
        <v>50</v>
      </c>
      <c r="G12" s="70" t="s">
        <v>37</v>
      </c>
      <c r="H12" s="64">
        <v>2</v>
      </c>
      <c r="I12" s="64">
        <v>1</v>
      </c>
      <c r="J12" s="64">
        <v>1</v>
      </c>
      <c r="K12" s="64"/>
      <c r="L12" s="64"/>
      <c r="M12" s="40"/>
    </row>
    <row r="13" spans="1:13" ht="15.75" x14ac:dyDescent="0.25">
      <c r="A13" s="14">
        <v>3</v>
      </c>
      <c r="B13" s="61" t="s">
        <v>44</v>
      </c>
      <c r="C13" s="37">
        <v>47.692307692307693</v>
      </c>
      <c r="D13" s="37"/>
      <c r="E13" s="37">
        <v>24.117647058823529</v>
      </c>
      <c r="F13" s="44"/>
      <c r="G13" s="70" t="s">
        <v>38</v>
      </c>
      <c r="H13" s="64">
        <v>1</v>
      </c>
      <c r="I13" s="64">
        <v>1</v>
      </c>
      <c r="J13" s="64">
        <v>1</v>
      </c>
      <c r="K13" s="64">
        <v>1</v>
      </c>
      <c r="L13" s="64"/>
      <c r="M13" s="40"/>
    </row>
    <row r="14" spans="1:13" ht="15.75" x14ac:dyDescent="0.25">
      <c r="A14" s="14">
        <v>4</v>
      </c>
      <c r="B14" s="61" t="s">
        <v>45</v>
      </c>
      <c r="C14" s="37">
        <v>44.615384615384613</v>
      </c>
      <c r="D14" s="37"/>
      <c r="E14" s="37">
        <v>21.764705882352942</v>
      </c>
      <c r="F14" s="44"/>
      <c r="G14" s="71" t="s">
        <v>39</v>
      </c>
      <c r="H14" s="64">
        <f>AVERAGE(H11:H13)</f>
        <v>1.6666666666666667</v>
      </c>
      <c r="I14" s="64">
        <f t="shared" ref="I14:K14" si="0">AVERAGE(I11:I13)</f>
        <v>1.3333333333333333</v>
      </c>
      <c r="J14" s="64">
        <f t="shared" si="0"/>
        <v>1.3333333333333333</v>
      </c>
      <c r="K14" s="64">
        <f t="shared" si="0"/>
        <v>1</v>
      </c>
      <c r="L14" s="64"/>
      <c r="M14" s="40"/>
    </row>
    <row r="15" spans="1:13" ht="15.75" x14ac:dyDescent="0.25">
      <c r="A15" s="14">
        <v>5</v>
      </c>
      <c r="B15" s="61" t="s">
        <v>46</v>
      </c>
      <c r="C15" s="37">
        <v>43.846153846153847</v>
      </c>
      <c r="D15" s="37"/>
      <c r="E15" s="37">
        <v>20.588235294117649</v>
      </c>
      <c r="F15" s="44"/>
      <c r="G15" s="72" t="s">
        <v>40</v>
      </c>
      <c r="H15" s="65">
        <f>(75*H14)/100</f>
        <v>1.25</v>
      </c>
      <c r="I15" s="65">
        <f t="shared" ref="I15:K15" si="1">(75*I14)/100</f>
        <v>1</v>
      </c>
      <c r="J15" s="65">
        <f t="shared" si="1"/>
        <v>1</v>
      </c>
      <c r="K15" s="65">
        <f t="shared" si="1"/>
        <v>0.75</v>
      </c>
      <c r="L15" s="65"/>
      <c r="M15" s="47"/>
    </row>
    <row r="16" spans="1:13" x14ac:dyDescent="0.25">
      <c r="A16" s="14">
        <v>6</v>
      </c>
      <c r="B16" s="61" t="s">
        <v>47</v>
      </c>
      <c r="C16" s="37">
        <v>49.230769230769234</v>
      </c>
      <c r="D16" s="37"/>
      <c r="E16" s="37">
        <v>30</v>
      </c>
      <c r="F16" s="44"/>
    </row>
    <row r="17" spans="1:5" x14ac:dyDescent="0.25">
      <c r="A17" s="14"/>
      <c r="B17" s="63"/>
      <c r="C17" s="37"/>
      <c r="E17" s="37"/>
    </row>
    <row r="18" spans="1:5" x14ac:dyDescent="0.25">
      <c r="A18" s="14"/>
      <c r="B18" s="63"/>
      <c r="C18" s="37"/>
      <c r="E18" s="37"/>
    </row>
    <row r="19" spans="1:5" x14ac:dyDescent="0.25">
      <c r="A19" s="14"/>
      <c r="B19" s="63"/>
      <c r="C19" s="37"/>
      <c r="E19" s="37"/>
    </row>
    <row r="20" spans="1:5" x14ac:dyDescent="0.25">
      <c r="A20" s="14"/>
      <c r="B20" s="63"/>
      <c r="C20" s="37"/>
      <c r="E20" s="37"/>
    </row>
    <row r="21" spans="1:5" x14ac:dyDescent="0.25">
      <c r="A21" s="14"/>
      <c r="B21" s="63"/>
      <c r="C21" s="37"/>
      <c r="E21" s="37"/>
    </row>
    <row r="22" spans="1:5" x14ac:dyDescent="0.25">
      <c r="A22" s="14"/>
      <c r="B22" s="63"/>
      <c r="C22" s="37"/>
      <c r="E22" s="37"/>
    </row>
    <row r="23" spans="1:5" x14ac:dyDescent="0.25">
      <c r="A23" s="14"/>
      <c r="B23" s="63"/>
      <c r="C23" s="37"/>
      <c r="E23" s="37"/>
    </row>
    <row r="24" spans="1:5" x14ac:dyDescent="0.25">
      <c r="A24" s="14"/>
      <c r="B24" s="63"/>
      <c r="C24" s="37"/>
      <c r="E24" s="37"/>
    </row>
    <row r="25" spans="1:5" x14ac:dyDescent="0.25">
      <c r="A25" s="14"/>
      <c r="B25" s="63"/>
      <c r="C25" s="37"/>
      <c r="E25" s="37"/>
    </row>
    <row r="26" spans="1:5" x14ac:dyDescent="0.25">
      <c r="A26" s="14"/>
      <c r="B26" s="63"/>
      <c r="C26" s="37"/>
      <c r="E26" s="37"/>
    </row>
    <row r="27" spans="1:5" x14ac:dyDescent="0.25">
      <c r="A27" s="14"/>
      <c r="B27" s="63"/>
      <c r="C27" s="37"/>
      <c r="E27" s="37"/>
    </row>
    <row r="28" spans="1:5" x14ac:dyDescent="0.25">
      <c r="A28" s="14"/>
      <c r="B28" s="63"/>
      <c r="C28" s="37"/>
      <c r="E28" s="37"/>
    </row>
  </sheetData>
  <mergeCells count="6">
    <mergeCell ref="A5:E5"/>
    <mergeCell ref="A1:E1"/>
    <mergeCell ref="G1:M1"/>
    <mergeCell ref="A2:E2"/>
    <mergeCell ref="A3:E3"/>
    <mergeCell ref="A4:E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64F6D-2E84-41A0-B187-4BA133AAFE71}">
  <dimension ref="A1:M28"/>
  <sheetViews>
    <sheetView workbookViewId="0">
      <selection activeCell="H15" sqref="H15"/>
    </sheetView>
  </sheetViews>
  <sheetFormatPr defaultRowHeight="15" x14ac:dyDescent="0.25"/>
  <cols>
    <col min="2" max="2" width="15.140625" bestFit="1" customWidth="1"/>
  </cols>
  <sheetData>
    <row r="1" spans="1:13" x14ac:dyDescent="0.25">
      <c r="A1" s="79" t="s">
        <v>0</v>
      </c>
      <c r="B1" s="80"/>
      <c r="C1" s="80"/>
      <c r="D1" s="80"/>
      <c r="E1" s="81"/>
      <c r="F1" s="1"/>
      <c r="G1" s="82"/>
      <c r="H1" s="82"/>
      <c r="I1" s="82"/>
      <c r="J1" s="82"/>
      <c r="K1" s="82"/>
      <c r="L1" s="82"/>
      <c r="M1" s="82"/>
    </row>
    <row r="2" spans="1:13" x14ac:dyDescent="0.25">
      <c r="A2" s="74" t="s">
        <v>1</v>
      </c>
      <c r="B2" s="74"/>
      <c r="C2" s="74"/>
      <c r="D2" s="74"/>
      <c r="E2" s="74"/>
      <c r="F2" s="3"/>
      <c r="G2" s="4" t="s">
        <v>2</v>
      </c>
      <c r="H2" s="5"/>
      <c r="I2" s="6"/>
      <c r="J2" s="2"/>
      <c r="K2" s="2"/>
      <c r="L2" s="2"/>
      <c r="M2" s="2"/>
    </row>
    <row r="3" spans="1:13" ht="75" x14ac:dyDescent="0.25">
      <c r="A3" s="74" t="s">
        <v>96</v>
      </c>
      <c r="B3" s="74"/>
      <c r="C3" s="74"/>
      <c r="D3" s="74"/>
      <c r="E3" s="74"/>
      <c r="F3" s="3"/>
      <c r="G3" s="4" t="s">
        <v>3</v>
      </c>
      <c r="H3" s="5"/>
      <c r="I3" s="7" t="s">
        <v>4</v>
      </c>
      <c r="J3" s="2"/>
      <c r="K3" s="8" t="s">
        <v>5</v>
      </c>
      <c r="L3" s="8" t="s">
        <v>6</v>
      </c>
      <c r="M3" s="2"/>
    </row>
    <row r="4" spans="1:13" ht="21" x14ac:dyDescent="0.25">
      <c r="A4" s="74" t="s">
        <v>97</v>
      </c>
      <c r="B4" s="74"/>
      <c r="C4" s="74"/>
      <c r="D4" s="74"/>
      <c r="E4" s="74"/>
      <c r="F4" s="3"/>
      <c r="G4" s="4" t="s">
        <v>8</v>
      </c>
      <c r="H4" s="5"/>
      <c r="I4" s="6"/>
      <c r="J4" s="2"/>
      <c r="K4" s="9" t="s">
        <v>9</v>
      </c>
      <c r="L4" s="9">
        <v>3</v>
      </c>
      <c r="M4" s="2"/>
    </row>
    <row r="5" spans="1:13" ht="21" x14ac:dyDescent="0.25">
      <c r="A5" s="75" t="s">
        <v>95</v>
      </c>
      <c r="B5" s="76"/>
      <c r="C5" s="76"/>
      <c r="D5" s="76"/>
      <c r="E5" s="77"/>
      <c r="F5" s="3"/>
      <c r="G5" s="4" t="s">
        <v>10</v>
      </c>
      <c r="H5" s="11">
        <f>D12</f>
        <v>100</v>
      </c>
      <c r="I5" s="6"/>
      <c r="J5" s="2"/>
      <c r="K5" s="12" t="s">
        <v>11</v>
      </c>
      <c r="L5" s="12">
        <v>2</v>
      </c>
      <c r="M5" s="2"/>
    </row>
    <row r="6" spans="1:13" ht="21" x14ac:dyDescent="0.25">
      <c r="A6" s="14"/>
      <c r="B6" s="15" t="s">
        <v>12</v>
      </c>
      <c r="C6" s="16" t="s">
        <v>13</v>
      </c>
      <c r="D6" s="16" t="s">
        <v>14</v>
      </c>
      <c r="E6" s="16" t="s">
        <v>15</v>
      </c>
      <c r="F6" s="16" t="s">
        <v>14</v>
      </c>
      <c r="G6" s="4" t="s">
        <v>15</v>
      </c>
      <c r="H6" s="17">
        <f>F12</f>
        <v>83.333333333333343</v>
      </c>
      <c r="I6" s="6"/>
      <c r="J6" s="2"/>
      <c r="K6" s="18" t="s">
        <v>16</v>
      </c>
      <c r="L6" s="18">
        <v>1</v>
      </c>
      <c r="M6" s="2"/>
    </row>
    <row r="7" spans="1:13" ht="60" x14ac:dyDescent="0.25">
      <c r="A7" s="14"/>
      <c r="B7" s="20" t="s">
        <v>17</v>
      </c>
      <c r="C7" s="21" t="s">
        <v>18</v>
      </c>
      <c r="D7" s="21"/>
      <c r="E7" s="22" t="s">
        <v>18</v>
      </c>
      <c r="F7" s="22"/>
      <c r="G7" s="23" t="s">
        <v>19</v>
      </c>
      <c r="H7" s="24">
        <f>AVERAGE(H5:H6)</f>
        <v>91.666666666666671</v>
      </c>
      <c r="I7" s="25">
        <v>0.6</v>
      </c>
      <c r="J7" s="2"/>
      <c r="K7" s="26" t="s">
        <v>20</v>
      </c>
      <c r="L7" s="26">
        <v>0</v>
      </c>
      <c r="M7" s="2"/>
    </row>
    <row r="8" spans="1:13" x14ac:dyDescent="0.25">
      <c r="A8" s="14"/>
      <c r="B8" s="20" t="s">
        <v>21</v>
      </c>
      <c r="C8" s="22" t="s">
        <v>22</v>
      </c>
      <c r="D8" s="22"/>
      <c r="E8" s="22" t="s">
        <v>23</v>
      </c>
      <c r="F8" s="22"/>
      <c r="G8" s="23" t="s">
        <v>24</v>
      </c>
      <c r="H8" s="4" t="s">
        <v>25</v>
      </c>
      <c r="I8" s="6"/>
      <c r="J8" s="2"/>
      <c r="K8" s="2"/>
      <c r="L8" s="2"/>
      <c r="M8" s="2"/>
    </row>
    <row r="9" spans="1:13" x14ac:dyDescent="0.25">
      <c r="A9" s="14"/>
      <c r="B9" s="20" t="s">
        <v>26</v>
      </c>
      <c r="C9" s="22" t="s">
        <v>27</v>
      </c>
      <c r="D9" s="22"/>
      <c r="E9" s="22" t="s">
        <v>27</v>
      </c>
      <c r="F9" s="28"/>
      <c r="G9" s="14"/>
      <c r="H9" s="29"/>
      <c r="I9" s="29"/>
      <c r="J9" s="2"/>
      <c r="K9" s="2"/>
      <c r="L9" s="2"/>
      <c r="M9" s="2"/>
    </row>
    <row r="10" spans="1:13" ht="15.75" x14ac:dyDescent="0.25">
      <c r="A10" s="14"/>
      <c r="B10" s="20" t="s">
        <v>28</v>
      </c>
      <c r="C10" s="22">
        <v>50</v>
      </c>
      <c r="D10" s="30">
        <f>(0.6*50)</f>
        <v>30</v>
      </c>
      <c r="E10" s="31">
        <v>50</v>
      </c>
      <c r="F10" s="32">
        <f>0.6*50</f>
        <v>30</v>
      </c>
      <c r="G10" s="68"/>
      <c r="H10" s="34" t="s">
        <v>29</v>
      </c>
      <c r="I10" s="34" t="s">
        <v>30</v>
      </c>
      <c r="J10" s="69" t="s">
        <v>31</v>
      </c>
      <c r="K10" s="69" t="s">
        <v>32</v>
      </c>
      <c r="L10" s="69"/>
      <c r="M10" s="35"/>
    </row>
    <row r="11" spans="1:13" ht="15.75" x14ac:dyDescent="0.25">
      <c r="A11" s="14">
        <v>1</v>
      </c>
      <c r="B11" s="61" t="s">
        <v>42</v>
      </c>
      <c r="C11" s="37">
        <v>41.53846153846154</v>
      </c>
      <c r="D11" s="37">
        <f>COUNTIF(C11:C16,"&gt;="&amp;D10)</f>
        <v>6</v>
      </c>
      <c r="E11" s="37">
        <v>37.058823529411768</v>
      </c>
      <c r="F11" s="38">
        <f>COUNTIF(E11:E16,"&gt;="&amp;F10)</f>
        <v>5</v>
      </c>
      <c r="G11" s="70" t="s">
        <v>36</v>
      </c>
      <c r="H11" s="64">
        <v>1</v>
      </c>
      <c r="I11" s="64">
        <v>1</v>
      </c>
      <c r="J11" s="64">
        <v>2</v>
      </c>
      <c r="K11" s="64">
        <v>1</v>
      </c>
      <c r="L11" s="64"/>
      <c r="M11" s="40"/>
    </row>
    <row r="12" spans="1:13" ht="15.75" x14ac:dyDescent="0.25">
      <c r="A12" s="14">
        <v>2</v>
      </c>
      <c r="B12" s="61" t="s">
        <v>43</v>
      </c>
      <c r="C12" s="37">
        <v>41.53846153846154</v>
      </c>
      <c r="D12" s="42">
        <f>(D11/6)*100</f>
        <v>100</v>
      </c>
      <c r="E12" s="37">
        <v>40</v>
      </c>
      <c r="F12" s="62">
        <f>(F11/6)*100</f>
        <v>83.333333333333343</v>
      </c>
      <c r="G12" s="70" t="s">
        <v>37</v>
      </c>
      <c r="H12" s="64">
        <v>2</v>
      </c>
      <c r="I12" s="64"/>
      <c r="J12" s="64">
        <v>1</v>
      </c>
      <c r="K12" s="64"/>
      <c r="L12" s="64"/>
      <c r="M12" s="40"/>
    </row>
    <row r="13" spans="1:13" ht="15.75" x14ac:dyDescent="0.25">
      <c r="A13" s="14">
        <v>3</v>
      </c>
      <c r="B13" s="61" t="s">
        <v>44</v>
      </c>
      <c r="C13" s="37">
        <v>45.384615384615387</v>
      </c>
      <c r="D13" s="37"/>
      <c r="E13" s="37">
        <v>36.470588235294116</v>
      </c>
      <c r="F13" s="44"/>
      <c r="G13" s="70" t="s">
        <v>38</v>
      </c>
      <c r="H13" s="64">
        <v>1</v>
      </c>
      <c r="I13" s="64">
        <v>1</v>
      </c>
      <c r="J13" s="64"/>
      <c r="K13" s="64">
        <v>1</v>
      </c>
      <c r="L13" s="64"/>
      <c r="M13" s="40"/>
    </row>
    <row r="14" spans="1:13" ht="15.75" x14ac:dyDescent="0.25">
      <c r="A14" s="14">
        <v>4</v>
      </c>
      <c r="B14" s="61" t="s">
        <v>45</v>
      </c>
      <c r="C14" s="37">
        <v>43.07692307692308</v>
      </c>
      <c r="D14" s="37"/>
      <c r="E14" s="37">
        <v>35.294117647058826</v>
      </c>
      <c r="F14" s="44"/>
      <c r="G14" s="71" t="s">
        <v>39</v>
      </c>
      <c r="H14" s="64">
        <f>AVERAGE(H11:H13)</f>
        <v>1.3333333333333333</v>
      </c>
      <c r="I14" s="64">
        <f t="shared" ref="I14:K14" si="0">AVERAGE(I11:I13)</f>
        <v>1</v>
      </c>
      <c r="J14" s="64">
        <f t="shared" si="0"/>
        <v>1.5</v>
      </c>
      <c r="K14" s="64">
        <f t="shared" si="0"/>
        <v>1</v>
      </c>
      <c r="L14" s="64"/>
      <c r="M14" s="40"/>
    </row>
    <row r="15" spans="1:13" ht="15.75" x14ac:dyDescent="0.25">
      <c r="A15" s="14">
        <v>5</v>
      </c>
      <c r="B15" s="61" t="s">
        <v>46</v>
      </c>
      <c r="C15" s="37">
        <v>42.307692307692307</v>
      </c>
      <c r="D15" s="37"/>
      <c r="E15" s="37">
        <v>21.176470588235293</v>
      </c>
      <c r="F15" s="44"/>
      <c r="G15" s="72" t="s">
        <v>40</v>
      </c>
      <c r="H15" s="65">
        <f>(91.67*H14)/100</f>
        <v>1.2222666666666666</v>
      </c>
      <c r="I15" s="65">
        <f t="shared" ref="I15:K15" si="1">(91.67*I14)/100</f>
        <v>0.91670000000000007</v>
      </c>
      <c r="J15" s="65">
        <f t="shared" si="1"/>
        <v>1.3750499999999999</v>
      </c>
      <c r="K15" s="65">
        <f t="shared" si="1"/>
        <v>0.91670000000000007</v>
      </c>
      <c r="L15" s="65"/>
      <c r="M15" s="47"/>
    </row>
    <row r="16" spans="1:13" x14ac:dyDescent="0.25">
      <c r="A16" s="14">
        <v>6</v>
      </c>
      <c r="B16" s="61" t="s">
        <v>47</v>
      </c>
      <c r="C16" s="37">
        <v>43.846153846153847</v>
      </c>
      <c r="D16" s="37"/>
      <c r="E16" s="37">
        <v>38.823529411764703</v>
      </c>
      <c r="F16" s="44"/>
      <c r="G16" s="66"/>
      <c r="H16" s="66"/>
      <c r="I16" s="66"/>
      <c r="J16" s="66"/>
      <c r="K16" s="66"/>
      <c r="L16" s="66"/>
    </row>
    <row r="17" spans="1:5" x14ac:dyDescent="0.25">
      <c r="A17" s="14"/>
      <c r="B17" s="63"/>
      <c r="C17" s="37"/>
      <c r="E17" s="37"/>
    </row>
    <row r="18" spans="1:5" x14ac:dyDescent="0.25">
      <c r="A18" s="14"/>
      <c r="B18" s="63"/>
      <c r="C18" s="37"/>
      <c r="E18" s="37"/>
    </row>
    <row r="19" spans="1:5" x14ac:dyDescent="0.25">
      <c r="A19" s="14"/>
      <c r="B19" s="63"/>
      <c r="C19" s="37"/>
      <c r="E19" s="37"/>
    </row>
    <row r="20" spans="1:5" x14ac:dyDescent="0.25">
      <c r="A20" s="14"/>
      <c r="B20" s="63"/>
      <c r="C20" s="37"/>
      <c r="E20" s="37"/>
    </row>
    <row r="21" spans="1:5" x14ac:dyDescent="0.25">
      <c r="A21" s="14"/>
      <c r="B21" s="63"/>
      <c r="C21" s="37"/>
      <c r="E21" s="37"/>
    </row>
    <row r="22" spans="1:5" x14ac:dyDescent="0.25">
      <c r="A22" s="14"/>
      <c r="B22" s="63"/>
      <c r="C22" s="37"/>
      <c r="E22" s="37"/>
    </row>
    <row r="23" spans="1:5" x14ac:dyDescent="0.25">
      <c r="A23" s="14"/>
      <c r="B23" s="63"/>
      <c r="C23" s="37"/>
      <c r="E23" s="37"/>
    </row>
    <row r="24" spans="1:5" x14ac:dyDescent="0.25">
      <c r="A24" s="14"/>
      <c r="B24" s="63"/>
      <c r="C24" s="37"/>
      <c r="E24" s="37"/>
    </row>
    <row r="25" spans="1:5" x14ac:dyDescent="0.25">
      <c r="A25" s="14"/>
      <c r="B25" s="63"/>
      <c r="C25" s="37"/>
      <c r="E25" s="37"/>
    </row>
    <row r="26" spans="1:5" x14ac:dyDescent="0.25">
      <c r="A26" s="14"/>
      <c r="B26" s="63"/>
      <c r="C26" s="37"/>
      <c r="E26" s="37"/>
    </row>
    <row r="27" spans="1:5" x14ac:dyDescent="0.25">
      <c r="A27" s="14"/>
      <c r="B27" s="63"/>
      <c r="C27" s="37"/>
      <c r="E27" s="37"/>
    </row>
    <row r="28" spans="1:5" x14ac:dyDescent="0.25">
      <c r="A28" s="14"/>
      <c r="B28" s="63"/>
      <c r="C28" s="37"/>
      <c r="E28" s="37"/>
    </row>
  </sheetData>
  <mergeCells count="6">
    <mergeCell ref="A5:E5"/>
    <mergeCell ref="A1:E1"/>
    <mergeCell ref="G1:M1"/>
    <mergeCell ref="A2:E2"/>
    <mergeCell ref="A3:E3"/>
    <mergeCell ref="A4:E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5A932-525C-4EE1-9C50-D1370A289909}">
  <dimension ref="A1:M28"/>
  <sheetViews>
    <sheetView topLeftCell="A4" workbookViewId="0">
      <selection activeCell="J25" sqref="J25"/>
    </sheetView>
  </sheetViews>
  <sheetFormatPr defaultRowHeight="15" x14ac:dyDescent="0.25"/>
  <cols>
    <col min="2" max="2" width="15.140625" bestFit="1" customWidth="1"/>
  </cols>
  <sheetData>
    <row r="1" spans="1:13" x14ac:dyDescent="0.25">
      <c r="A1" s="79" t="s">
        <v>0</v>
      </c>
      <c r="B1" s="80"/>
      <c r="C1" s="80"/>
      <c r="D1" s="80"/>
      <c r="E1" s="81"/>
      <c r="F1" s="1"/>
      <c r="G1" s="82"/>
      <c r="H1" s="82"/>
      <c r="I1" s="82"/>
      <c r="J1" s="82"/>
      <c r="K1" s="82"/>
      <c r="L1" s="82"/>
      <c r="M1" s="82"/>
    </row>
    <row r="2" spans="1:13" x14ac:dyDescent="0.25">
      <c r="A2" s="74" t="s">
        <v>1</v>
      </c>
      <c r="B2" s="74"/>
      <c r="C2" s="74"/>
      <c r="D2" s="74"/>
      <c r="E2" s="74"/>
      <c r="F2" s="3"/>
      <c r="G2" s="4" t="s">
        <v>2</v>
      </c>
      <c r="H2" s="5"/>
      <c r="I2" s="6"/>
      <c r="J2" s="2"/>
      <c r="K2" s="2"/>
      <c r="L2" s="2"/>
      <c r="M2" s="2"/>
    </row>
    <row r="3" spans="1:13" ht="75" x14ac:dyDescent="0.25">
      <c r="A3" s="74" t="s">
        <v>98</v>
      </c>
      <c r="B3" s="74"/>
      <c r="C3" s="74"/>
      <c r="D3" s="74"/>
      <c r="E3" s="74"/>
      <c r="F3" s="3"/>
      <c r="G3" s="4" t="s">
        <v>3</v>
      </c>
      <c r="H3" s="5"/>
      <c r="I3" s="7" t="s">
        <v>4</v>
      </c>
      <c r="J3" s="2"/>
      <c r="K3" s="8" t="s">
        <v>5</v>
      </c>
      <c r="L3" s="8" t="s">
        <v>6</v>
      </c>
      <c r="M3" s="2"/>
    </row>
    <row r="4" spans="1:13" ht="21" x14ac:dyDescent="0.25">
      <c r="A4" s="74" t="s">
        <v>99</v>
      </c>
      <c r="B4" s="74"/>
      <c r="C4" s="74"/>
      <c r="D4" s="74"/>
      <c r="E4" s="74"/>
      <c r="F4" s="3"/>
      <c r="G4" s="4" t="s">
        <v>8</v>
      </c>
      <c r="H4" s="5"/>
      <c r="I4" s="6"/>
      <c r="J4" s="2"/>
      <c r="K4" s="9" t="s">
        <v>9</v>
      </c>
      <c r="L4" s="9">
        <v>3</v>
      </c>
      <c r="M4" s="2"/>
    </row>
    <row r="5" spans="1:13" ht="21" x14ac:dyDescent="0.25">
      <c r="A5" s="75" t="s">
        <v>100</v>
      </c>
      <c r="B5" s="76"/>
      <c r="C5" s="76"/>
      <c r="D5" s="76"/>
      <c r="E5" s="77"/>
      <c r="F5" s="3"/>
      <c r="G5" s="4" t="s">
        <v>10</v>
      </c>
      <c r="H5" s="11">
        <f>D12</f>
        <v>100</v>
      </c>
      <c r="I5" s="6"/>
      <c r="J5" s="2"/>
      <c r="K5" s="12" t="s">
        <v>11</v>
      </c>
      <c r="L5" s="12">
        <v>2</v>
      </c>
      <c r="M5" s="2"/>
    </row>
    <row r="6" spans="1:13" ht="21" x14ac:dyDescent="0.25">
      <c r="A6" s="14"/>
      <c r="B6" s="15" t="s">
        <v>12</v>
      </c>
      <c r="C6" s="16" t="s">
        <v>13</v>
      </c>
      <c r="D6" s="16" t="s">
        <v>14</v>
      </c>
      <c r="E6" s="16" t="s">
        <v>15</v>
      </c>
      <c r="F6" s="16" t="s">
        <v>14</v>
      </c>
      <c r="G6" s="4" t="s">
        <v>15</v>
      </c>
      <c r="H6" s="17">
        <f>F12</f>
        <v>100</v>
      </c>
      <c r="I6" s="6"/>
      <c r="J6" s="2"/>
      <c r="K6" s="18" t="s">
        <v>16</v>
      </c>
      <c r="L6" s="18">
        <v>1</v>
      </c>
      <c r="M6" s="2"/>
    </row>
    <row r="7" spans="1:13" ht="60" x14ac:dyDescent="0.25">
      <c r="A7" s="14"/>
      <c r="B7" s="20" t="s">
        <v>17</v>
      </c>
      <c r="C7" s="21" t="s">
        <v>18</v>
      </c>
      <c r="D7" s="21"/>
      <c r="E7" s="22" t="s">
        <v>18</v>
      </c>
      <c r="F7" s="22"/>
      <c r="G7" s="23" t="s">
        <v>19</v>
      </c>
      <c r="H7" s="24">
        <f>AVERAGE(H5:H6)</f>
        <v>100</v>
      </c>
      <c r="I7" s="25">
        <v>0.6</v>
      </c>
      <c r="J7" s="2"/>
      <c r="K7" s="26" t="s">
        <v>20</v>
      </c>
      <c r="L7" s="26">
        <v>0</v>
      </c>
      <c r="M7" s="2"/>
    </row>
    <row r="8" spans="1:13" x14ac:dyDescent="0.25">
      <c r="A8" s="14"/>
      <c r="B8" s="20" t="s">
        <v>21</v>
      </c>
      <c r="C8" s="22" t="s">
        <v>22</v>
      </c>
      <c r="D8" s="22"/>
      <c r="E8" s="22" t="s">
        <v>23</v>
      </c>
      <c r="F8" s="22"/>
      <c r="G8" s="23" t="s">
        <v>24</v>
      </c>
      <c r="H8" s="4" t="s">
        <v>25</v>
      </c>
      <c r="I8" s="6"/>
      <c r="J8" s="2"/>
      <c r="K8" s="2"/>
      <c r="L8" s="2"/>
      <c r="M8" s="2"/>
    </row>
    <row r="9" spans="1:13" x14ac:dyDescent="0.25">
      <c r="A9" s="14"/>
      <c r="B9" s="20" t="s">
        <v>26</v>
      </c>
      <c r="C9" s="22" t="s">
        <v>27</v>
      </c>
      <c r="D9" s="22"/>
      <c r="E9" s="22" t="s">
        <v>27</v>
      </c>
      <c r="F9" s="28"/>
      <c r="G9" s="14"/>
      <c r="H9" s="29"/>
      <c r="I9" s="29"/>
      <c r="J9" s="2"/>
      <c r="K9" s="2"/>
      <c r="L9" s="2"/>
      <c r="M9" s="2"/>
    </row>
    <row r="10" spans="1:13" ht="15.75" x14ac:dyDescent="0.25">
      <c r="A10" s="14"/>
      <c r="B10" s="20" t="s">
        <v>28</v>
      </c>
      <c r="C10" s="22">
        <v>50</v>
      </c>
      <c r="D10" s="30">
        <f>(0.6*50)</f>
        <v>30</v>
      </c>
      <c r="E10" s="31">
        <v>50</v>
      </c>
      <c r="F10" s="32">
        <f>0.6*50</f>
        <v>30</v>
      </c>
      <c r="G10" s="68"/>
      <c r="H10" s="34" t="s">
        <v>29</v>
      </c>
      <c r="I10" s="34" t="s">
        <v>30</v>
      </c>
      <c r="J10" s="69" t="s">
        <v>31</v>
      </c>
      <c r="K10" s="69"/>
      <c r="L10" s="35"/>
      <c r="M10" s="35"/>
    </row>
    <row r="11" spans="1:13" ht="15.75" x14ac:dyDescent="0.25">
      <c r="A11" s="14">
        <v>1</v>
      </c>
      <c r="B11" s="61" t="s">
        <v>42</v>
      </c>
      <c r="C11" s="37">
        <v>46.666666666666664</v>
      </c>
      <c r="D11" s="37">
        <f>COUNTIF(C11:C16,"&gt;="&amp;D10)</f>
        <v>6</v>
      </c>
      <c r="E11" s="37">
        <v>36.363636363636367</v>
      </c>
      <c r="F11" s="38">
        <f>COUNTIF(E11:E16,"&gt;="&amp;F10)</f>
        <v>6</v>
      </c>
      <c r="G11" s="70" t="s">
        <v>36</v>
      </c>
      <c r="H11" s="64">
        <v>2</v>
      </c>
      <c r="I11" s="64">
        <v>1</v>
      </c>
      <c r="J11" s="64">
        <v>2</v>
      </c>
      <c r="K11" s="64"/>
      <c r="L11" s="40"/>
      <c r="M11" s="40"/>
    </row>
    <row r="12" spans="1:13" ht="15.75" x14ac:dyDescent="0.25">
      <c r="A12" s="14">
        <v>2</v>
      </c>
      <c r="B12" s="61" t="s">
        <v>43</v>
      </c>
      <c r="C12" s="37">
        <v>47.777777777777779</v>
      </c>
      <c r="D12" s="42">
        <f>(D11/6)*100</f>
        <v>100</v>
      </c>
      <c r="E12" s="37">
        <v>40</v>
      </c>
      <c r="F12" s="62">
        <f>(F11/6)*100</f>
        <v>100</v>
      </c>
      <c r="G12" s="70" t="s">
        <v>37</v>
      </c>
      <c r="H12" s="64">
        <v>1</v>
      </c>
      <c r="I12" s="64"/>
      <c r="J12" s="64">
        <v>1</v>
      </c>
      <c r="K12" s="64"/>
      <c r="L12" s="40"/>
      <c r="M12" s="40"/>
    </row>
    <row r="13" spans="1:13" ht="15.75" x14ac:dyDescent="0.25">
      <c r="A13" s="14">
        <v>3</v>
      </c>
      <c r="B13" s="61" t="s">
        <v>44</v>
      </c>
      <c r="C13" s="37">
        <v>41.111111111111114</v>
      </c>
      <c r="D13" s="37"/>
      <c r="E13" s="37">
        <v>34.090909090909093</v>
      </c>
      <c r="F13" s="44"/>
      <c r="G13" s="70" t="s">
        <v>38</v>
      </c>
      <c r="H13" s="64">
        <v>1</v>
      </c>
      <c r="I13" s="64">
        <v>1</v>
      </c>
      <c r="J13" s="64"/>
      <c r="K13" s="64"/>
      <c r="L13" s="40"/>
      <c r="M13" s="40"/>
    </row>
    <row r="14" spans="1:13" ht="15.75" x14ac:dyDescent="0.25">
      <c r="A14" s="14">
        <v>4</v>
      </c>
      <c r="B14" s="61" t="s">
        <v>45</v>
      </c>
      <c r="C14" s="37">
        <v>44.444444444444443</v>
      </c>
      <c r="D14" s="37"/>
      <c r="E14" s="37">
        <v>30.90909090909091</v>
      </c>
      <c r="F14" s="44"/>
      <c r="G14" s="71" t="s">
        <v>39</v>
      </c>
      <c r="H14" s="64">
        <f>AVERAGE(H11:H13)</f>
        <v>1.3333333333333333</v>
      </c>
      <c r="I14" s="64">
        <f t="shared" ref="I14:J14" si="0">AVERAGE(I11:I13)</f>
        <v>1</v>
      </c>
      <c r="J14" s="64">
        <f t="shared" si="0"/>
        <v>1.5</v>
      </c>
      <c r="K14" s="64"/>
      <c r="L14" s="40"/>
      <c r="M14" s="40"/>
    </row>
    <row r="15" spans="1:13" ht="15.75" x14ac:dyDescent="0.25">
      <c r="A15" s="14">
        <v>5</v>
      </c>
      <c r="B15" s="61" t="s">
        <v>46</v>
      </c>
      <c r="C15" s="37">
        <v>36.666666666666664</v>
      </c>
      <c r="D15" s="37"/>
      <c r="E15" s="37">
        <v>30</v>
      </c>
      <c r="F15" s="44"/>
      <c r="G15" s="72" t="s">
        <v>40</v>
      </c>
      <c r="H15" s="65">
        <f>(100*H14)/100</f>
        <v>1.333333333333333</v>
      </c>
      <c r="I15" s="65">
        <f t="shared" ref="I15:J15" si="1">(100*I14)/100</f>
        <v>1</v>
      </c>
      <c r="J15" s="65">
        <f t="shared" si="1"/>
        <v>1.5</v>
      </c>
      <c r="K15" s="65"/>
      <c r="L15" s="47"/>
      <c r="M15" s="47"/>
    </row>
    <row r="16" spans="1:13" x14ac:dyDescent="0.25">
      <c r="A16" s="14">
        <v>6</v>
      </c>
      <c r="B16" s="61" t="s">
        <v>47</v>
      </c>
      <c r="C16" s="37">
        <v>44.444444444444443</v>
      </c>
      <c r="D16" s="37"/>
      <c r="E16" s="37">
        <v>36.363636363636367</v>
      </c>
      <c r="F16" s="44"/>
      <c r="G16" s="67"/>
      <c r="H16" s="67"/>
      <c r="I16" s="67"/>
      <c r="J16" s="67"/>
      <c r="K16" s="67"/>
    </row>
    <row r="17" spans="1:11" x14ac:dyDescent="0.25">
      <c r="A17" s="14"/>
      <c r="B17" s="63"/>
      <c r="C17" s="37"/>
      <c r="E17" s="37"/>
      <c r="G17" s="67"/>
      <c r="H17" s="67"/>
      <c r="I17" s="67"/>
      <c r="J17" s="67"/>
      <c r="K17" s="67"/>
    </row>
    <row r="18" spans="1:11" x14ac:dyDescent="0.25">
      <c r="A18" s="14"/>
      <c r="B18" s="63"/>
      <c r="C18" s="37"/>
      <c r="E18" s="37"/>
    </row>
    <row r="19" spans="1:11" x14ac:dyDescent="0.25">
      <c r="A19" s="14"/>
      <c r="B19" s="63"/>
      <c r="C19" s="37"/>
      <c r="E19" s="37"/>
    </row>
    <row r="20" spans="1:11" x14ac:dyDescent="0.25">
      <c r="A20" s="14"/>
      <c r="B20" s="63"/>
      <c r="C20" s="37"/>
      <c r="E20" s="37"/>
    </row>
    <row r="21" spans="1:11" x14ac:dyDescent="0.25">
      <c r="A21" s="14"/>
      <c r="B21" s="63"/>
      <c r="C21" s="37"/>
      <c r="E21" s="37"/>
    </row>
    <row r="22" spans="1:11" x14ac:dyDescent="0.25">
      <c r="A22" s="14"/>
      <c r="B22" s="63"/>
      <c r="C22" s="37"/>
      <c r="E22" s="37"/>
    </row>
    <row r="23" spans="1:11" x14ac:dyDescent="0.25">
      <c r="A23" s="14"/>
      <c r="B23" s="63"/>
      <c r="C23" s="37"/>
      <c r="E23" s="37"/>
    </row>
    <row r="24" spans="1:11" x14ac:dyDescent="0.25">
      <c r="A24" s="14"/>
      <c r="B24" s="63"/>
      <c r="C24" s="37"/>
      <c r="E24" s="37"/>
    </row>
    <row r="25" spans="1:11" x14ac:dyDescent="0.25">
      <c r="A25" s="14"/>
      <c r="B25" s="63"/>
      <c r="C25" s="37"/>
      <c r="E25" s="37"/>
    </row>
    <row r="26" spans="1:11" x14ac:dyDescent="0.25">
      <c r="A26" s="14"/>
      <c r="B26" s="63"/>
      <c r="C26" s="37"/>
      <c r="E26" s="37"/>
    </row>
    <row r="27" spans="1:11" x14ac:dyDescent="0.25">
      <c r="A27" s="14"/>
      <c r="B27" s="63"/>
      <c r="C27" s="37"/>
      <c r="E27" s="37"/>
    </row>
    <row r="28" spans="1:11" x14ac:dyDescent="0.25">
      <c r="A28" s="14"/>
      <c r="B28" s="63"/>
      <c r="C28" s="37"/>
      <c r="E28" s="37"/>
    </row>
  </sheetData>
  <mergeCells count="6">
    <mergeCell ref="A5:E5"/>
    <mergeCell ref="A1:E1"/>
    <mergeCell ref="G1:M1"/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920FB-B1ED-43E7-BA58-FD9D9AD19A56}">
  <dimension ref="A1:M28"/>
  <sheetViews>
    <sheetView workbookViewId="0">
      <selection activeCell="N10" sqref="N10"/>
    </sheetView>
  </sheetViews>
  <sheetFormatPr defaultRowHeight="15" x14ac:dyDescent="0.25"/>
  <cols>
    <col min="2" max="2" width="15.140625" bestFit="1" customWidth="1"/>
  </cols>
  <sheetData>
    <row r="1" spans="1:13" x14ac:dyDescent="0.25">
      <c r="A1" s="79" t="s">
        <v>0</v>
      </c>
      <c r="B1" s="80"/>
      <c r="C1" s="80"/>
      <c r="D1" s="80"/>
      <c r="E1" s="81"/>
      <c r="F1" s="1"/>
      <c r="G1" s="82"/>
      <c r="H1" s="82"/>
      <c r="I1" s="82"/>
      <c r="J1" s="82"/>
      <c r="K1" s="82"/>
      <c r="L1" s="82"/>
      <c r="M1" s="82"/>
    </row>
    <row r="2" spans="1:13" x14ac:dyDescent="0.25">
      <c r="A2" s="74" t="s">
        <v>1</v>
      </c>
      <c r="B2" s="74"/>
      <c r="C2" s="74"/>
      <c r="D2" s="74"/>
      <c r="E2" s="74"/>
      <c r="F2" s="3"/>
      <c r="G2" s="4" t="s">
        <v>2</v>
      </c>
      <c r="H2" s="5"/>
      <c r="I2" s="6"/>
      <c r="J2" s="2"/>
      <c r="K2" s="2"/>
      <c r="L2" s="2"/>
      <c r="M2" s="2"/>
    </row>
    <row r="3" spans="1:13" ht="75" x14ac:dyDescent="0.25">
      <c r="A3" s="74" t="s">
        <v>101</v>
      </c>
      <c r="B3" s="74"/>
      <c r="C3" s="74"/>
      <c r="D3" s="74"/>
      <c r="E3" s="74"/>
      <c r="F3" s="3"/>
      <c r="G3" s="4" t="s">
        <v>3</v>
      </c>
      <c r="H3" s="5"/>
      <c r="I3" s="7" t="s">
        <v>4</v>
      </c>
      <c r="J3" s="2"/>
      <c r="K3" s="8" t="s">
        <v>5</v>
      </c>
      <c r="L3" s="8" t="s">
        <v>6</v>
      </c>
      <c r="M3" s="2"/>
    </row>
    <row r="4" spans="1:13" ht="21" x14ac:dyDescent="0.25">
      <c r="A4" s="74" t="s">
        <v>102</v>
      </c>
      <c r="B4" s="74"/>
      <c r="C4" s="74"/>
      <c r="D4" s="74"/>
      <c r="E4" s="74"/>
      <c r="F4" s="3"/>
      <c r="G4" s="4" t="s">
        <v>8</v>
      </c>
      <c r="H4" s="5"/>
      <c r="I4" s="6"/>
      <c r="J4" s="2"/>
      <c r="K4" s="9" t="s">
        <v>9</v>
      </c>
      <c r="L4" s="9">
        <v>3</v>
      </c>
      <c r="M4" s="2"/>
    </row>
    <row r="5" spans="1:13" ht="21" x14ac:dyDescent="0.25">
      <c r="A5" s="75" t="s">
        <v>103</v>
      </c>
      <c r="B5" s="76"/>
      <c r="C5" s="76"/>
      <c r="D5" s="76"/>
      <c r="E5" s="77"/>
      <c r="F5" s="3"/>
      <c r="G5" s="4" t="s">
        <v>10</v>
      </c>
      <c r="H5" s="11">
        <f>D12</f>
        <v>100</v>
      </c>
      <c r="I5" s="6"/>
      <c r="J5" s="2"/>
      <c r="K5" s="12" t="s">
        <v>11</v>
      </c>
      <c r="L5" s="12">
        <v>2</v>
      </c>
      <c r="M5" s="2"/>
    </row>
    <row r="6" spans="1:13" ht="21" x14ac:dyDescent="0.25">
      <c r="A6" s="14"/>
      <c r="B6" s="15" t="s">
        <v>12</v>
      </c>
      <c r="C6" s="16" t="s">
        <v>13</v>
      </c>
      <c r="D6" s="16" t="s">
        <v>14</v>
      </c>
      <c r="E6" s="16" t="s">
        <v>15</v>
      </c>
      <c r="F6" s="16" t="s">
        <v>14</v>
      </c>
      <c r="G6" s="4" t="s">
        <v>15</v>
      </c>
      <c r="H6" s="17">
        <f>F12</f>
        <v>100</v>
      </c>
      <c r="I6" s="6"/>
      <c r="J6" s="2"/>
      <c r="K6" s="18" t="s">
        <v>16</v>
      </c>
      <c r="L6" s="18">
        <v>1</v>
      </c>
      <c r="M6" s="2"/>
    </row>
    <row r="7" spans="1:13" ht="60" x14ac:dyDescent="0.25">
      <c r="A7" s="14"/>
      <c r="B7" s="20" t="s">
        <v>17</v>
      </c>
      <c r="C7" s="21" t="s">
        <v>18</v>
      </c>
      <c r="D7" s="21"/>
      <c r="E7" s="22" t="s">
        <v>18</v>
      </c>
      <c r="F7" s="22"/>
      <c r="G7" s="23" t="s">
        <v>19</v>
      </c>
      <c r="H7" s="24">
        <f>AVERAGE(H5:H6)</f>
        <v>100</v>
      </c>
      <c r="I7" s="25">
        <v>0.6</v>
      </c>
      <c r="J7" s="2"/>
      <c r="K7" s="26" t="s">
        <v>20</v>
      </c>
      <c r="L7" s="26">
        <v>0</v>
      </c>
      <c r="M7" s="2"/>
    </row>
    <row r="8" spans="1:13" x14ac:dyDescent="0.25">
      <c r="A8" s="14"/>
      <c r="B8" s="20" t="s">
        <v>21</v>
      </c>
      <c r="C8" s="22" t="s">
        <v>22</v>
      </c>
      <c r="D8" s="22"/>
      <c r="E8" s="22" t="s">
        <v>23</v>
      </c>
      <c r="F8" s="22"/>
      <c r="G8" s="23" t="s">
        <v>24</v>
      </c>
      <c r="H8" s="4" t="s">
        <v>25</v>
      </c>
      <c r="I8" s="6"/>
      <c r="J8" s="2"/>
      <c r="K8" s="2"/>
      <c r="L8" s="2"/>
      <c r="M8" s="2"/>
    </row>
    <row r="9" spans="1:13" x14ac:dyDescent="0.25">
      <c r="A9" s="14"/>
      <c r="B9" s="20" t="s">
        <v>26</v>
      </c>
      <c r="C9" s="22" t="s">
        <v>27</v>
      </c>
      <c r="D9" s="22"/>
      <c r="E9" s="22" t="s">
        <v>27</v>
      </c>
      <c r="F9" s="28"/>
      <c r="G9" s="14"/>
      <c r="H9" s="29"/>
      <c r="I9" s="29"/>
      <c r="J9" s="2"/>
      <c r="K9" s="2"/>
      <c r="L9" s="2"/>
      <c r="M9" s="2"/>
    </row>
    <row r="10" spans="1:13" ht="15.75" x14ac:dyDescent="0.25">
      <c r="A10" s="14"/>
      <c r="B10" s="20" t="s">
        <v>28</v>
      </c>
      <c r="C10" s="22">
        <v>50</v>
      </c>
      <c r="D10" s="30">
        <f>(0.6*50)</f>
        <v>30</v>
      </c>
      <c r="E10" s="31">
        <v>50</v>
      </c>
      <c r="F10" s="32">
        <f>0.6*50</f>
        <v>30</v>
      </c>
      <c r="G10" s="68"/>
      <c r="H10" s="34" t="s">
        <v>29</v>
      </c>
      <c r="I10" s="34" t="s">
        <v>30</v>
      </c>
      <c r="J10" s="69" t="s">
        <v>31</v>
      </c>
      <c r="K10" s="69" t="s">
        <v>104</v>
      </c>
      <c r="L10" s="69"/>
      <c r="M10" s="35"/>
    </row>
    <row r="11" spans="1:13" ht="15.75" x14ac:dyDescent="0.25">
      <c r="A11" s="14">
        <v>1</v>
      </c>
      <c r="B11" s="61" t="s">
        <v>42</v>
      </c>
      <c r="C11" s="37">
        <v>42</v>
      </c>
      <c r="D11" s="37">
        <f>COUNTIF(C11:C16,"&gt;="&amp;D10)</f>
        <v>6</v>
      </c>
      <c r="E11" s="37">
        <v>40</v>
      </c>
      <c r="F11" s="38">
        <f>COUNTIF(E11:E16,"&gt;="&amp;F10)</f>
        <v>6</v>
      </c>
      <c r="G11" s="70" t="s">
        <v>36</v>
      </c>
      <c r="H11" s="64">
        <v>1</v>
      </c>
      <c r="I11" s="64">
        <v>1</v>
      </c>
      <c r="J11" s="64">
        <v>1</v>
      </c>
      <c r="K11" s="64">
        <v>2</v>
      </c>
      <c r="L11" s="64"/>
      <c r="M11" s="40"/>
    </row>
    <row r="12" spans="1:13" ht="15.75" x14ac:dyDescent="0.25">
      <c r="A12" s="14">
        <v>2</v>
      </c>
      <c r="B12" s="61" t="s">
        <v>43</v>
      </c>
      <c r="C12" s="37">
        <v>44</v>
      </c>
      <c r="D12" s="42">
        <f>(D11/6)*100</f>
        <v>100</v>
      </c>
      <c r="E12" s="37">
        <v>40</v>
      </c>
      <c r="F12" s="62">
        <f>(F11/6)*100</f>
        <v>100</v>
      </c>
      <c r="G12" s="70" t="s">
        <v>37</v>
      </c>
      <c r="H12" s="64">
        <v>2</v>
      </c>
      <c r="I12" s="64">
        <v>1</v>
      </c>
      <c r="J12" s="64">
        <v>2</v>
      </c>
      <c r="K12" s="64"/>
      <c r="L12" s="64"/>
      <c r="M12" s="40"/>
    </row>
    <row r="13" spans="1:13" ht="15.75" x14ac:dyDescent="0.25">
      <c r="A13" s="14">
        <v>3</v>
      </c>
      <c r="B13" s="61" t="s">
        <v>44</v>
      </c>
      <c r="C13" s="37">
        <v>42</v>
      </c>
      <c r="D13" s="37"/>
      <c r="E13" s="37">
        <v>42</v>
      </c>
      <c r="F13" s="44"/>
      <c r="G13" s="70" t="s">
        <v>38</v>
      </c>
      <c r="H13" s="64">
        <v>1</v>
      </c>
      <c r="I13" s="64">
        <v>1</v>
      </c>
      <c r="J13" s="64"/>
      <c r="K13" s="64">
        <v>1</v>
      </c>
      <c r="L13" s="64"/>
      <c r="M13" s="40"/>
    </row>
    <row r="14" spans="1:13" ht="15.75" x14ac:dyDescent="0.25">
      <c r="A14" s="14">
        <v>4</v>
      </c>
      <c r="B14" s="61" t="s">
        <v>45</v>
      </c>
      <c r="C14" s="37">
        <v>40</v>
      </c>
      <c r="D14" s="37"/>
      <c r="E14" s="37">
        <v>42</v>
      </c>
      <c r="F14" s="44"/>
      <c r="G14" s="71" t="s">
        <v>39</v>
      </c>
      <c r="H14" s="64">
        <f>AVERAGE(H11:H13)</f>
        <v>1.3333333333333333</v>
      </c>
      <c r="I14" s="64">
        <f t="shared" ref="I14:K14" si="0">AVERAGE(I11:I13)</f>
        <v>1</v>
      </c>
      <c r="J14" s="64">
        <f t="shared" si="0"/>
        <v>1.5</v>
      </c>
      <c r="K14" s="64">
        <f t="shared" si="0"/>
        <v>1.5</v>
      </c>
      <c r="L14" s="64"/>
      <c r="M14" s="40"/>
    </row>
    <row r="15" spans="1:13" ht="15.75" x14ac:dyDescent="0.25">
      <c r="A15" s="14">
        <v>5</v>
      </c>
      <c r="B15" s="61" t="s">
        <v>46</v>
      </c>
      <c r="C15" s="37">
        <v>42</v>
      </c>
      <c r="D15" s="37"/>
      <c r="E15" s="37">
        <v>32</v>
      </c>
      <c r="F15" s="44"/>
      <c r="G15" s="72" t="s">
        <v>40</v>
      </c>
      <c r="H15" s="65">
        <f>(100*H14)/100</f>
        <v>1.333333333333333</v>
      </c>
      <c r="I15" s="65">
        <f t="shared" ref="I15:K15" si="1">(100*I14)/100</f>
        <v>1</v>
      </c>
      <c r="J15" s="65">
        <f t="shared" si="1"/>
        <v>1.5</v>
      </c>
      <c r="K15" s="65">
        <f t="shared" si="1"/>
        <v>1.5</v>
      </c>
      <c r="L15" s="65"/>
      <c r="M15" s="47"/>
    </row>
    <row r="16" spans="1:13" x14ac:dyDescent="0.25">
      <c r="A16" s="14">
        <v>6</v>
      </c>
      <c r="B16" s="61" t="s">
        <v>47</v>
      </c>
      <c r="C16" s="37">
        <v>44</v>
      </c>
      <c r="D16" s="37"/>
      <c r="E16" s="37">
        <v>36</v>
      </c>
      <c r="F16" s="44"/>
      <c r="G16" s="66"/>
      <c r="H16" s="66"/>
      <c r="I16" s="66"/>
      <c r="J16" s="66"/>
      <c r="K16" s="66"/>
      <c r="L16" s="66"/>
    </row>
    <row r="17" spans="1:12" x14ac:dyDescent="0.25">
      <c r="A17" s="14"/>
      <c r="B17" s="63"/>
      <c r="C17" s="37"/>
      <c r="E17" s="37"/>
      <c r="G17" s="66"/>
      <c r="H17" s="66"/>
      <c r="I17" s="66"/>
      <c r="J17" s="66"/>
      <c r="K17" s="66"/>
      <c r="L17" s="66"/>
    </row>
    <row r="18" spans="1:12" x14ac:dyDescent="0.25">
      <c r="A18" s="14"/>
      <c r="B18" s="63"/>
      <c r="C18" s="37"/>
      <c r="E18" s="37"/>
      <c r="G18" s="66"/>
      <c r="H18" s="66"/>
      <c r="I18" s="66"/>
      <c r="J18" s="66"/>
      <c r="K18" s="66"/>
      <c r="L18" s="66"/>
    </row>
    <row r="19" spans="1:12" x14ac:dyDescent="0.25">
      <c r="A19" s="14"/>
      <c r="B19" s="63"/>
      <c r="C19" s="37"/>
      <c r="E19" s="37"/>
    </row>
    <row r="20" spans="1:12" x14ac:dyDescent="0.25">
      <c r="A20" s="14"/>
      <c r="B20" s="63"/>
      <c r="C20" s="37"/>
      <c r="E20" s="37"/>
    </row>
    <row r="21" spans="1:12" x14ac:dyDescent="0.25">
      <c r="A21" s="14"/>
      <c r="B21" s="63"/>
      <c r="C21" s="37"/>
      <c r="E21" s="37"/>
    </row>
    <row r="22" spans="1:12" x14ac:dyDescent="0.25">
      <c r="A22" s="14"/>
      <c r="B22" s="63"/>
      <c r="C22" s="37"/>
      <c r="E22" s="37"/>
    </row>
    <row r="23" spans="1:12" x14ac:dyDescent="0.25">
      <c r="A23" s="14"/>
      <c r="B23" s="63"/>
      <c r="C23" s="37"/>
      <c r="E23" s="37"/>
    </row>
    <row r="24" spans="1:12" x14ac:dyDescent="0.25">
      <c r="A24" s="14"/>
      <c r="B24" s="63"/>
      <c r="C24" s="37"/>
      <c r="E24" s="37"/>
    </row>
    <row r="25" spans="1:12" x14ac:dyDescent="0.25">
      <c r="A25" s="14"/>
      <c r="B25" s="63"/>
      <c r="C25" s="37"/>
      <c r="E25" s="37"/>
    </row>
    <row r="26" spans="1:12" x14ac:dyDescent="0.25">
      <c r="A26" s="14"/>
      <c r="B26" s="63"/>
      <c r="C26" s="37"/>
      <c r="E26" s="37"/>
    </row>
    <row r="27" spans="1:12" x14ac:dyDescent="0.25">
      <c r="A27" s="14"/>
      <c r="B27" s="63"/>
      <c r="C27" s="37"/>
      <c r="E27" s="37"/>
    </row>
    <row r="28" spans="1:12" x14ac:dyDescent="0.25">
      <c r="A28" s="14"/>
      <c r="B28" s="63"/>
      <c r="C28" s="37"/>
      <c r="E28" s="37"/>
    </row>
  </sheetData>
  <mergeCells count="6">
    <mergeCell ref="A5:E5"/>
    <mergeCell ref="A1:E1"/>
    <mergeCell ref="G1:M1"/>
    <mergeCell ref="A2:E2"/>
    <mergeCell ref="A3:E3"/>
    <mergeCell ref="A4:E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5C39C-3C91-42CF-8908-2B8C4AC61930}">
  <dimension ref="A1:M28"/>
  <sheetViews>
    <sheetView workbookViewId="0">
      <selection activeCell="N15" sqref="N15"/>
    </sheetView>
  </sheetViews>
  <sheetFormatPr defaultRowHeight="15" x14ac:dyDescent="0.25"/>
  <cols>
    <col min="2" max="2" width="15.140625" bestFit="1" customWidth="1"/>
  </cols>
  <sheetData>
    <row r="1" spans="1:13" x14ac:dyDescent="0.25">
      <c r="A1" s="79" t="s">
        <v>0</v>
      </c>
      <c r="B1" s="80"/>
      <c r="C1" s="80"/>
      <c r="D1" s="80"/>
      <c r="E1" s="81"/>
      <c r="F1" s="1"/>
      <c r="G1" s="82"/>
      <c r="H1" s="82"/>
      <c r="I1" s="82"/>
      <c r="J1" s="82"/>
      <c r="K1" s="82"/>
      <c r="L1" s="82"/>
      <c r="M1" s="82"/>
    </row>
    <row r="2" spans="1:13" x14ac:dyDescent="0.25">
      <c r="A2" s="74" t="s">
        <v>1</v>
      </c>
      <c r="B2" s="74"/>
      <c r="C2" s="74"/>
      <c r="D2" s="74"/>
      <c r="E2" s="74"/>
      <c r="F2" s="3"/>
      <c r="G2" s="4" t="s">
        <v>2</v>
      </c>
      <c r="H2" s="5"/>
      <c r="I2" s="6"/>
      <c r="J2" s="2"/>
      <c r="K2" s="2"/>
      <c r="L2" s="2"/>
      <c r="M2" s="2"/>
    </row>
    <row r="3" spans="1:13" ht="75" x14ac:dyDescent="0.25">
      <c r="A3" s="74" t="s">
        <v>105</v>
      </c>
      <c r="B3" s="74"/>
      <c r="C3" s="74"/>
      <c r="D3" s="74"/>
      <c r="E3" s="74"/>
      <c r="F3" s="3"/>
      <c r="G3" s="4" t="s">
        <v>3</v>
      </c>
      <c r="H3" s="5"/>
      <c r="I3" s="7" t="s">
        <v>4</v>
      </c>
      <c r="J3" s="2"/>
      <c r="K3" s="8" t="s">
        <v>5</v>
      </c>
      <c r="L3" s="8" t="s">
        <v>6</v>
      </c>
      <c r="M3" s="2"/>
    </row>
    <row r="4" spans="1:13" ht="21" x14ac:dyDescent="0.25">
      <c r="A4" s="74" t="s">
        <v>106</v>
      </c>
      <c r="B4" s="74"/>
      <c r="C4" s="74"/>
      <c r="D4" s="74"/>
      <c r="E4" s="74"/>
      <c r="F4" s="3"/>
      <c r="G4" s="4" t="s">
        <v>8</v>
      </c>
      <c r="H4" s="5"/>
      <c r="I4" s="6"/>
      <c r="J4" s="2"/>
      <c r="K4" s="9" t="s">
        <v>9</v>
      </c>
      <c r="L4" s="9">
        <v>3</v>
      </c>
      <c r="M4" s="2"/>
    </row>
    <row r="5" spans="1:13" ht="21" x14ac:dyDescent="0.25">
      <c r="A5" s="75" t="s">
        <v>107</v>
      </c>
      <c r="B5" s="76"/>
      <c r="C5" s="76"/>
      <c r="D5" s="76"/>
      <c r="E5" s="77"/>
      <c r="F5" s="3"/>
      <c r="G5" s="4" t="s">
        <v>10</v>
      </c>
      <c r="H5" s="11">
        <f>D12</f>
        <v>100</v>
      </c>
      <c r="I5" s="6"/>
      <c r="J5" s="2"/>
      <c r="K5" s="12" t="s">
        <v>11</v>
      </c>
      <c r="L5" s="12">
        <v>2</v>
      </c>
      <c r="M5" s="2"/>
    </row>
    <row r="6" spans="1:13" ht="21" x14ac:dyDescent="0.25">
      <c r="A6" s="14"/>
      <c r="B6" s="15" t="s">
        <v>12</v>
      </c>
      <c r="C6" s="16" t="s">
        <v>13</v>
      </c>
      <c r="D6" s="16" t="s">
        <v>14</v>
      </c>
      <c r="E6" s="16" t="s">
        <v>15</v>
      </c>
      <c r="F6" s="16" t="s">
        <v>14</v>
      </c>
      <c r="G6" s="4" t="s">
        <v>15</v>
      </c>
      <c r="H6" s="17">
        <f>F12</f>
        <v>50</v>
      </c>
      <c r="I6" s="6"/>
      <c r="J6" s="2"/>
      <c r="K6" s="18" t="s">
        <v>16</v>
      </c>
      <c r="L6" s="18">
        <v>1</v>
      </c>
      <c r="M6" s="2"/>
    </row>
    <row r="7" spans="1:13" ht="60" x14ac:dyDescent="0.25">
      <c r="A7" s="14"/>
      <c r="B7" s="20" t="s">
        <v>17</v>
      </c>
      <c r="C7" s="21" t="s">
        <v>18</v>
      </c>
      <c r="D7" s="21"/>
      <c r="E7" s="22" t="s">
        <v>18</v>
      </c>
      <c r="F7" s="22"/>
      <c r="G7" s="23" t="s">
        <v>19</v>
      </c>
      <c r="H7" s="24">
        <f>AVERAGE(H5:H6)</f>
        <v>75</v>
      </c>
      <c r="I7" s="25">
        <v>0.6</v>
      </c>
      <c r="J7" s="2"/>
      <c r="K7" s="26" t="s">
        <v>20</v>
      </c>
      <c r="L7" s="26">
        <v>0</v>
      </c>
      <c r="M7" s="2"/>
    </row>
    <row r="8" spans="1:13" x14ac:dyDescent="0.25">
      <c r="A8" s="14"/>
      <c r="B8" s="20" t="s">
        <v>21</v>
      </c>
      <c r="C8" s="22" t="s">
        <v>22</v>
      </c>
      <c r="D8" s="22"/>
      <c r="E8" s="22" t="s">
        <v>23</v>
      </c>
      <c r="F8" s="22"/>
      <c r="G8" s="23" t="s">
        <v>24</v>
      </c>
      <c r="H8" s="4" t="s">
        <v>25</v>
      </c>
      <c r="I8" s="6"/>
      <c r="J8" s="2"/>
      <c r="K8" s="2"/>
      <c r="L8" s="2"/>
      <c r="M8" s="2"/>
    </row>
    <row r="9" spans="1:13" x14ac:dyDescent="0.25">
      <c r="A9" s="14"/>
      <c r="B9" s="20" t="s">
        <v>26</v>
      </c>
      <c r="C9" s="22" t="s">
        <v>27</v>
      </c>
      <c r="D9" s="22"/>
      <c r="E9" s="22" t="s">
        <v>27</v>
      </c>
      <c r="F9" s="28"/>
      <c r="G9" s="14"/>
      <c r="H9" s="29"/>
      <c r="I9" s="29"/>
      <c r="J9" s="2"/>
      <c r="K9" s="2"/>
      <c r="L9" s="2"/>
      <c r="M9" s="2"/>
    </row>
    <row r="10" spans="1:13" ht="15.75" x14ac:dyDescent="0.25">
      <c r="A10" s="14"/>
      <c r="B10" s="20" t="s">
        <v>28</v>
      </c>
      <c r="C10" s="22">
        <v>50</v>
      </c>
      <c r="D10" s="30">
        <f>(0.6*50)</f>
        <v>30</v>
      </c>
      <c r="E10" s="31">
        <v>50</v>
      </c>
      <c r="F10" s="32">
        <f>0.6*50</f>
        <v>30</v>
      </c>
      <c r="G10" s="33"/>
      <c r="H10" s="34" t="s">
        <v>29</v>
      </c>
      <c r="I10" s="34" t="s">
        <v>30</v>
      </c>
      <c r="J10" s="35" t="s">
        <v>31</v>
      </c>
      <c r="K10" s="35" t="s">
        <v>104</v>
      </c>
      <c r="L10" s="35"/>
      <c r="M10" s="35"/>
    </row>
    <row r="11" spans="1:13" ht="15.75" x14ac:dyDescent="0.25">
      <c r="A11" s="14">
        <v>1</v>
      </c>
      <c r="B11" s="61" t="s">
        <v>42</v>
      </c>
      <c r="C11" s="37">
        <v>43.07692307692308</v>
      </c>
      <c r="D11" s="37">
        <f>COUNTIF(C11:C16,"&gt;="&amp;D10)</f>
        <v>6</v>
      </c>
      <c r="E11" s="37">
        <v>27.058823529411764</v>
      </c>
      <c r="F11" s="38">
        <f>COUNTIF(E11:E16,"&gt;="&amp;F10)</f>
        <v>3</v>
      </c>
      <c r="G11" s="39" t="s">
        <v>36</v>
      </c>
      <c r="H11" s="64">
        <v>2</v>
      </c>
      <c r="I11" s="64">
        <v>1</v>
      </c>
      <c r="J11" s="64">
        <v>1</v>
      </c>
      <c r="K11" s="64">
        <v>2</v>
      </c>
      <c r="L11" s="40"/>
      <c r="M11" s="40"/>
    </row>
    <row r="12" spans="1:13" ht="15.75" x14ac:dyDescent="0.25">
      <c r="A12" s="14">
        <v>2</v>
      </c>
      <c r="B12" s="61" t="s">
        <v>43</v>
      </c>
      <c r="C12" s="37">
        <v>43.846153846153847</v>
      </c>
      <c r="D12" s="42">
        <f>(D11/6)*100</f>
        <v>100</v>
      </c>
      <c r="E12" s="37">
        <v>34.117647058823529</v>
      </c>
      <c r="F12" s="62">
        <f>(F11/6)*100</f>
        <v>50</v>
      </c>
      <c r="G12" s="39" t="s">
        <v>37</v>
      </c>
      <c r="H12" s="64"/>
      <c r="I12" s="64">
        <v>1</v>
      </c>
      <c r="J12" s="64">
        <v>1</v>
      </c>
      <c r="K12" s="64"/>
      <c r="L12" s="40"/>
      <c r="M12" s="40"/>
    </row>
    <row r="13" spans="1:13" ht="15.75" x14ac:dyDescent="0.25">
      <c r="A13" s="14">
        <v>3</v>
      </c>
      <c r="B13" s="61" t="s">
        <v>44</v>
      </c>
      <c r="C13" s="37">
        <v>46.153846153846153</v>
      </c>
      <c r="D13" s="37"/>
      <c r="E13" s="37">
        <v>30.588235294117649</v>
      </c>
      <c r="F13" s="44"/>
      <c r="G13" s="39" t="s">
        <v>38</v>
      </c>
      <c r="H13" s="64">
        <v>1</v>
      </c>
      <c r="I13" s="64">
        <v>1</v>
      </c>
      <c r="J13" s="64"/>
      <c r="K13" s="64">
        <v>1</v>
      </c>
      <c r="L13" s="40"/>
      <c r="M13" s="40"/>
    </row>
    <row r="14" spans="1:13" ht="15.75" x14ac:dyDescent="0.25">
      <c r="A14" s="14">
        <v>4</v>
      </c>
      <c r="B14" s="61" t="s">
        <v>45</v>
      </c>
      <c r="C14" s="37">
        <v>40.769230769230766</v>
      </c>
      <c r="D14" s="37"/>
      <c r="E14" s="37">
        <v>31.764705882352942</v>
      </c>
      <c r="F14" s="44"/>
      <c r="G14" s="45" t="s">
        <v>39</v>
      </c>
      <c r="H14" s="64">
        <f>AVERAGE(H11:H13)</f>
        <v>1.5</v>
      </c>
      <c r="I14" s="64">
        <f t="shared" ref="I14:K14" si="0">AVERAGE(I11:I13)</f>
        <v>1</v>
      </c>
      <c r="J14" s="64">
        <f t="shared" si="0"/>
        <v>1</v>
      </c>
      <c r="K14" s="64">
        <f t="shared" si="0"/>
        <v>1.5</v>
      </c>
      <c r="L14" s="40"/>
      <c r="M14" s="40"/>
    </row>
    <row r="15" spans="1:13" ht="15.75" x14ac:dyDescent="0.25">
      <c r="A15" s="14">
        <v>5</v>
      </c>
      <c r="B15" s="61" t="s">
        <v>46</v>
      </c>
      <c r="C15" s="37">
        <v>40.769230769230766</v>
      </c>
      <c r="D15" s="37"/>
      <c r="E15" s="37">
        <v>18.823529411764707</v>
      </c>
      <c r="F15" s="44"/>
      <c r="G15" s="46" t="s">
        <v>40</v>
      </c>
      <c r="H15" s="65">
        <f>(75*H14)/100</f>
        <v>1.125</v>
      </c>
      <c r="I15" s="65">
        <f t="shared" ref="I15:K15" si="1">(75*I14)/100</f>
        <v>0.75</v>
      </c>
      <c r="J15" s="65">
        <f t="shared" si="1"/>
        <v>0.75</v>
      </c>
      <c r="K15" s="65">
        <f t="shared" si="1"/>
        <v>1.125</v>
      </c>
      <c r="L15" s="47"/>
      <c r="M15" s="47"/>
    </row>
    <row r="16" spans="1:13" x14ac:dyDescent="0.25">
      <c r="A16" s="14">
        <v>6</v>
      </c>
      <c r="B16" s="61" t="s">
        <v>47</v>
      </c>
      <c r="C16" s="37">
        <v>46.153846153846153</v>
      </c>
      <c r="D16" s="37"/>
      <c r="E16" s="37">
        <v>29.411764705882351</v>
      </c>
      <c r="F16" s="44"/>
      <c r="H16" s="67"/>
      <c r="I16" s="67"/>
      <c r="J16" s="67"/>
      <c r="K16" s="67"/>
    </row>
    <row r="17" spans="1:5" x14ac:dyDescent="0.25">
      <c r="A17" s="14"/>
      <c r="B17" s="63"/>
      <c r="C17" s="37"/>
      <c r="E17" s="37"/>
    </row>
    <row r="18" spans="1:5" x14ac:dyDescent="0.25">
      <c r="A18" s="14"/>
      <c r="B18" s="63"/>
      <c r="C18" s="37"/>
      <c r="E18" s="37"/>
    </row>
    <row r="19" spans="1:5" x14ac:dyDescent="0.25">
      <c r="A19" s="14"/>
      <c r="B19" s="63"/>
      <c r="C19" s="37"/>
      <c r="E19" s="37"/>
    </row>
    <row r="20" spans="1:5" x14ac:dyDescent="0.25">
      <c r="A20" s="14"/>
      <c r="B20" s="63"/>
      <c r="C20" s="37"/>
      <c r="E20" s="37"/>
    </row>
    <row r="21" spans="1:5" x14ac:dyDescent="0.25">
      <c r="A21" s="14"/>
      <c r="B21" s="63"/>
      <c r="C21" s="37"/>
      <c r="E21" s="37"/>
    </row>
    <row r="22" spans="1:5" x14ac:dyDescent="0.25">
      <c r="A22" s="14"/>
      <c r="B22" s="63"/>
      <c r="C22" s="37"/>
      <c r="E22" s="37"/>
    </row>
    <row r="23" spans="1:5" x14ac:dyDescent="0.25">
      <c r="A23" s="14"/>
      <c r="B23" s="63"/>
      <c r="C23" s="37"/>
      <c r="E23" s="37"/>
    </row>
    <row r="24" spans="1:5" x14ac:dyDescent="0.25">
      <c r="A24" s="14"/>
      <c r="B24" s="63"/>
      <c r="C24" s="37"/>
      <c r="E24" s="37"/>
    </row>
    <row r="25" spans="1:5" x14ac:dyDescent="0.25">
      <c r="A25" s="14"/>
      <c r="B25" s="63"/>
      <c r="C25" s="37"/>
      <c r="E25" s="37"/>
    </row>
    <row r="26" spans="1:5" x14ac:dyDescent="0.25">
      <c r="A26" s="14"/>
      <c r="B26" s="63"/>
      <c r="C26" s="37"/>
      <c r="E26" s="37"/>
    </row>
    <row r="27" spans="1:5" x14ac:dyDescent="0.25">
      <c r="A27" s="14"/>
      <c r="B27" s="63"/>
      <c r="C27" s="37"/>
      <c r="E27" s="37"/>
    </row>
    <row r="28" spans="1:5" x14ac:dyDescent="0.25">
      <c r="A28" s="14"/>
      <c r="B28" s="63"/>
      <c r="C28" s="37"/>
      <c r="E28" s="37"/>
    </row>
  </sheetData>
  <mergeCells count="6">
    <mergeCell ref="A5:E5"/>
    <mergeCell ref="A1:E1"/>
    <mergeCell ref="G1:M1"/>
    <mergeCell ref="A2:E2"/>
    <mergeCell ref="A3:E3"/>
    <mergeCell ref="A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42AC7-8B43-4B14-924A-07883E62B8C8}">
  <dimension ref="A1:W278"/>
  <sheetViews>
    <sheetView workbookViewId="0">
      <selection activeCell="H15" sqref="H15"/>
    </sheetView>
  </sheetViews>
  <sheetFormatPr defaultRowHeight="15" x14ac:dyDescent="0.25"/>
  <cols>
    <col min="2" max="2" width="15.28515625" customWidth="1"/>
  </cols>
  <sheetData>
    <row r="1" spans="1:23" x14ac:dyDescent="0.25">
      <c r="A1" s="79" t="s">
        <v>0</v>
      </c>
      <c r="B1" s="80"/>
      <c r="C1" s="80"/>
      <c r="D1" s="80"/>
      <c r="E1" s="81"/>
      <c r="F1" s="1"/>
      <c r="G1" s="82"/>
      <c r="H1" s="82"/>
      <c r="I1" s="82"/>
      <c r="J1" s="82"/>
      <c r="K1" s="82"/>
      <c r="L1" s="82"/>
      <c r="M1" s="8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74" t="s">
        <v>1</v>
      </c>
      <c r="B2" s="74"/>
      <c r="C2" s="74"/>
      <c r="D2" s="74"/>
      <c r="E2" s="74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5" x14ac:dyDescent="0.25">
      <c r="A3" s="74" t="s">
        <v>51</v>
      </c>
      <c r="B3" s="74"/>
      <c r="C3" s="74"/>
      <c r="D3" s="74"/>
      <c r="E3" s="74"/>
      <c r="F3" s="3"/>
      <c r="G3" s="4" t="s">
        <v>3</v>
      </c>
      <c r="H3" s="5"/>
      <c r="I3" s="7" t="s">
        <v>4</v>
      </c>
      <c r="J3" s="2"/>
      <c r="K3" s="8" t="s">
        <v>5</v>
      </c>
      <c r="L3" s="8" t="s">
        <v>6</v>
      </c>
      <c r="M3" s="2"/>
      <c r="N3" s="8" t="s">
        <v>7</v>
      </c>
      <c r="O3" s="73" t="s">
        <v>41</v>
      </c>
      <c r="P3" s="73"/>
      <c r="Q3" s="73"/>
      <c r="R3" s="73"/>
      <c r="S3" s="73"/>
      <c r="T3" s="73"/>
      <c r="U3" s="73"/>
      <c r="V3" s="73"/>
      <c r="W3" s="73"/>
    </row>
    <row r="4" spans="1:23" ht="21" x14ac:dyDescent="0.25">
      <c r="A4" s="74" t="s">
        <v>52</v>
      </c>
      <c r="B4" s="74"/>
      <c r="C4" s="74"/>
      <c r="D4" s="74"/>
      <c r="E4" s="74"/>
      <c r="F4" s="3"/>
      <c r="G4" s="4" t="s">
        <v>8</v>
      </c>
      <c r="H4" s="5"/>
      <c r="I4" s="6"/>
      <c r="J4" s="2"/>
      <c r="K4" s="9" t="s">
        <v>9</v>
      </c>
      <c r="L4" s="9">
        <v>3</v>
      </c>
      <c r="M4" s="2"/>
      <c r="N4" s="10">
        <v>3</v>
      </c>
      <c r="O4" s="73"/>
      <c r="P4" s="73"/>
      <c r="Q4" s="73"/>
      <c r="R4" s="73"/>
      <c r="S4" s="73"/>
      <c r="T4" s="73"/>
      <c r="U4" s="73"/>
      <c r="V4" s="73"/>
      <c r="W4" s="73"/>
    </row>
    <row r="5" spans="1:23" ht="21" x14ac:dyDescent="0.25">
      <c r="A5" s="75" t="s">
        <v>53</v>
      </c>
      <c r="B5" s="76"/>
      <c r="C5" s="76"/>
      <c r="D5" s="76"/>
      <c r="E5" s="77"/>
      <c r="F5" s="3"/>
      <c r="G5" s="4" t="s">
        <v>10</v>
      </c>
      <c r="H5" s="11">
        <f>D12</f>
        <v>100</v>
      </c>
      <c r="I5" s="6"/>
      <c r="J5" s="2"/>
      <c r="K5" s="12" t="s">
        <v>11</v>
      </c>
      <c r="L5" s="12">
        <v>2</v>
      </c>
      <c r="M5" s="2"/>
      <c r="N5" s="13">
        <v>2</v>
      </c>
      <c r="O5" s="73"/>
      <c r="P5" s="73"/>
      <c r="Q5" s="73"/>
      <c r="R5" s="73"/>
      <c r="S5" s="73"/>
      <c r="T5" s="73"/>
      <c r="U5" s="73"/>
      <c r="V5" s="73"/>
      <c r="W5" s="73"/>
    </row>
    <row r="6" spans="1:23" ht="21" x14ac:dyDescent="0.25">
      <c r="A6" s="14"/>
      <c r="B6" s="15" t="s">
        <v>12</v>
      </c>
      <c r="C6" s="16" t="s">
        <v>13</v>
      </c>
      <c r="D6" s="16" t="s">
        <v>14</v>
      </c>
      <c r="E6" s="16" t="s">
        <v>15</v>
      </c>
      <c r="F6" s="16" t="s">
        <v>14</v>
      </c>
      <c r="G6" s="4" t="s">
        <v>15</v>
      </c>
      <c r="H6" s="17">
        <f>F12</f>
        <v>83.333333333333343</v>
      </c>
      <c r="I6" s="6"/>
      <c r="J6" s="2"/>
      <c r="K6" s="18" t="s">
        <v>16</v>
      </c>
      <c r="L6" s="18">
        <v>1</v>
      </c>
      <c r="M6" s="2"/>
      <c r="N6" s="19">
        <v>1</v>
      </c>
      <c r="O6" s="73"/>
      <c r="P6" s="73"/>
      <c r="Q6" s="73"/>
      <c r="R6" s="73"/>
      <c r="S6" s="73"/>
      <c r="T6" s="73"/>
      <c r="U6" s="73"/>
      <c r="V6" s="73"/>
      <c r="W6" s="73"/>
    </row>
    <row r="7" spans="1:23" ht="60" x14ac:dyDescent="0.25">
      <c r="A7" s="14"/>
      <c r="B7" s="20" t="s">
        <v>17</v>
      </c>
      <c r="C7" s="21" t="s">
        <v>18</v>
      </c>
      <c r="D7" s="21"/>
      <c r="E7" s="22" t="s">
        <v>18</v>
      </c>
      <c r="F7" s="22"/>
      <c r="G7" s="23" t="s">
        <v>19</v>
      </c>
      <c r="H7" s="24">
        <f>AVERAGE(H5:H6)</f>
        <v>91.666666666666671</v>
      </c>
      <c r="I7" s="25">
        <v>0.6</v>
      </c>
      <c r="J7" s="2"/>
      <c r="K7" s="26" t="s">
        <v>20</v>
      </c>
      <c r="L7" s="26">
        <v>0</v>
      </c>
      <c r="M7" s="2"/>
      <c r="N7" s="27"/>
      <c r="O7" s="73"/>
      <c r="P7" s="73"/>
      <c r="Q7" s="73"/>
      <c r="R7" s="73"/>
      <c r="S7" s="73"/>
      <c r="T7" s="73"/>
      <c r="U7" s="73"/>
      <c r="V7" s="73"/>
      <c r="W7" s="73"/>
    </row>
    <row r="8" spans="1:23" x14ac:dyDescent="0.25">
      <c r="A8" s="14"/>
      <c r="B8" s="20" t="s">
        <v>21</v>
      </c>
      <c r="C8" s="22" t="s">
        <v>22</v>
      </c>
      <c r="D8" s="22"/>
      <c r="E8" s="22" t="s">
        <v>23</v>
      </c>
      <c r="F8" s="22"/>
      <c r="G8" s="23" t="s">
        <v>24</v>
      </c>
      <c r="H8" s="4" t="s">
        <v>25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14"/>
      <c r="B9" s="20" t="s">
        <v>26</v>
      </c>
      <c r="C9" s="22" t="s">
        <v>27</v>
      </c>
      <c r="D9" s="22"/>
      <c r="E9" s="22" t="s">
        <v>27</v>
      </c>
      <c r="F9" s="28"/>
      <c r="G9" s="14"/>
      <c r="H9" s="29"/>
      <c r="I9" s="29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75" x14ac:dyDescent="0.25">
      <c r="A10" s="14"/>
      <c r="B10" s="20" t="s">
        <v>28</v>
      </c>
      <c r="C10" s="22">
        <v>50</v>
      </c>
      <c r="D10" s="30">
        <f>(0.6*50)</f>
        <v>30</v>
      </c>
      <c r="E10" s="31">
        <v>50</v>
      </c>
      <c r="F10" s="32">
        <f>0.6*50</f>
        <v>30</v>
      </c>
      <c r="G10" s="68"/>
      <c r="H10" s="34" t="s">
        <v>29</v>
      </c>
      <c r="I10" s="34" t="s">
        <v>30</v>
      </c>
      <c r="J10" s="69" t="s">
        <v>31</v>
      </c>
      <c r="K10" s="69" t="s">
        <v>32</v>
      </c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29"/>
    </row>
    <row r="11" spans="1:23" ht="15.75" x14ac:dyDescent="0.25">
      <c r="A11" s="14">
        <v>1</v>
      </c>
      <c r="B11" s="36" t="s">
        <v>42</v>
      </c>
      <c r="C11" s="37">
        <v>38.46153846153846</v>
      </c>
      <c r="D11" s="37">
        <f>COUNTIF(C11:C16,"&gt;="&amp;D10)</f>
        <v>6</v>
      </c>
      <c r="E11" s="37">
        <v>35.882352941176471</v>
      </c>
      <c r="F11" s="38">
        <f>COUNTIF(E11:E16,"&gt;="&amp;F10)</f>
        <v>5</v>
      </c>
      <c r="G11" s="70" t="s">
        <v>36</v>
      </c>
      <c r="H11" s="64">
        <v>1</v>
      </c>
      <c r="I11" s="64">
        <v>2</v>
      </c>
      <c r="J11" s="64">
        <v>1</v>
      </c>
      <c r="K11" s="64">
        <v>2</v>
      </c>
      <c r="L11" s="40"/>
      <c r="M11" s="40"/>
      <c r="N11" s="40"/>
      <c r="O11" s="40"/>
      <c r="P11" s="40"/>
      <c r="Q11" s="40"/>
      <c r="R11" s="40"/>
      <c r="S11" s="40"/>
      <c r="T11" s="40"/>
      <c r="U11" s="41"/>
      <c r="V11" s="41"/>
      <c r="W11" s="41"/>
    </row>
    <row r="12" spans="1:23" ht="15.75" x14ac:dyDescent="0.25">
      <c r="A12" s="14">
        <v>2</v>
      </c>
      <c r="B12" s="36" t="s">
        <v>43</v>
      </c>
      <c r="C12" s="37">
        <v>46.153846153846153</v>
      </c>
      <c r="D12" s="42">
        <f>(D11/6)*100</f>
        <v>100</v>
      </c>
      <c r="E12" s="37">
        <v>36.470588235294116</v>
      </c>
      <c r="F12" s="62">
        <f>(F11/6)*100</f>
        <v>83.333333333333343</v>
      </c>
      <c r="G12" s="70" t="s">
        <v>37</v>
      </c>
      <c r="H12" s="64">
        <v>2</v>
      </c>
      <c r="I12" s="64">
        <v>1</v>
      </c>
      <c r="J12" s="64">
        <v>2</v>
      </c>
      <c r="K12" s="64">
        <v>1</v>
      </c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</row>
    <row r="13" spans="1:23" ht="15.75" x14ac:dyDescent="0.25">
      <c r="A13" s="14">
        <v>3</v>
      </c>
      <c r="B13" s="36" t="s">
        <v>44</v>
      </c>
      <c r="C13" s="37">
        <v>38.46153846153846</v>
      </c>
      <c r="D13" s="37"/>
      <c r="E13" s="37">
        <v>32.352941176470587</v>
      </c>
      <c r="F13" s="44"/>
      <c r="G13" s="70" t="s">
        <v>38</v>
      </c>
      <c r="H13" s="64">
        <v>2</v>
      </c>
      <c r="I13" s="64">
        <v>2</v>
      </c>
      <c r="J13" s="64">
        <v>2</v>
      </c>
      <c r="K13" s="64">
        <v>2</v>
      </c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</row>
    <row r="14" spans="1:23" ht="15.75" x14ac:dyDescent="0.25">
      <c r="A14" s="14">
        <v>4</v>
      </c>
      <c r="B14" s="36" t="s">
        <v>45</v>
      </c>
      <c r="C14" s="37">
        <v>36.92307692307692</v>
      </c>
      <c r="D14" s="37"/>
      <c r="E14" s="37">
        <v>30.588235294117649</v>
      </c>
      <c r="F14" s="44"/>
      <c r="G14" s="71" t="s">
        <v>39</v>
      </c>
      <c r="H14" s="64">
        <f>AVERAGE(H11:H13)</f>
        <v>1.6666666666666667</v>
      </c>
      <c r="I14" s="64">
        <f t="shared" ref="I14:K14" si="0">AVERAGE(I11:I13)</f>
        <v>1.6666666666666667</v>
      </c>
      <c r="J14" s="64">
        <f t="shared" si="0"/>
        <v>1.6666666666666667</v>
      </c>
      <c r="K14" s="64">
        <f t="shared" si="0"/>
        <v>1.6666666666666667</v>
      </c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</row>
    <row r="15" spans="1:23" ht="15.75" x14ac:dyDescent="0.25">
      <c r="A15" s="14">
        <v>5</v>
      </c>
      <c r="B15" s="36" t="s">
        <v>46</v>
      </c>
      <c r="C15" s="37">
        <v>36.92307692307692</v>
      </c>
      <c r="D15" s="37"/>
      <c r="E15" s="37">
        <v>25.294117647058822</v>
      </c>
      <c r="F15" s="44"/>
      <c r="G15" s="72" t="s">
        <v>40</v>
      </c>
      <c r="H15" s="65">
        <f>(91.67*H14)/100</f>
        <v>1.5278333333333334</v>
      </c>
      <c r="I15" s="65">
        <f t="shared" ref="I15:K15" si="1">(91.67*I14)/100</f>
        <v>1.5278333333333334</v>
      </c>
      <c r="J15" s="65">
        <f t="shared" si="1"/>
        <v>1.5278333333333334</v>
      </c>
      <c r="K15" s="65">
        <f t="shared" si="1"/>
        <v>1.5278333333333334</v>
      </c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</row>
    <row r="16" spans="1:23" x14ac:dyDescent="0.25">
      <c r="A16" s="14">
        <v>6</v>
      </c>
      <c r="B16" s="36" t="s">
        <v>47</v>
      </c>
      <c r="C16" s="37">
        <v>41.53846153846154</v>
      </c>
      <c r="D16" s="37"/>
      <c r="E16" s="37">
        <v>33.529411764705884</v>
      </c>
      <c r="F16" s="44"/>
    </row>
    <row r="17" spans="1:23" x14ac:dyDescent="0.25">
      <c r="A17" s="14"/>
      <c r="B17" s="36"/>
      <c r="C17" s="37"/>
      <c r="D17" s="37"/>
      <c r="E17" s="37"/>
      <c r="F17" s="37"/>
    </row>
    <row r="18" spans="1:23" x14ac:dyDescent="0.25">
      <c r="A18" s="14"/>
      <c r="B18" s="36"/>
      <c r="C18" s="37"/>
      <c r="D18" s="37"/>
      <c r="E18" s="37"/>
      <c r="F18" s="48"/>
    </row>
    <row r="19" spans="1:23" x14ac:dyDescent="0.25">
      <c r="A19" s="14"/>
      <c r="B19" s="36"/>
      <c r="C19" s="37"/>
      <c r="D19" s="37"/>
      <c r="E19" s="37"/>
      <c r="F19" s="48"/>
      <c r="G19" s="14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x14ac:dyDescent="0.25">
      <c r="A20" s="14"/>
      <c r="B20" s="36"/>
      <c r="C20" s="37"/>
      <c r="D20" s="37"/>
      <c r="E20" s="37"/>
      <c r="F20" s="48"/>
      <c r="G20" s="14"/>
      <c r="H20" s="2"/>
      <c r="I20" s="2"/>
      <c r="J20" s="29"/>
      <c r="K20" s="29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x14ac:dyDescent="0.25">
      <c r="A21" s="14"/>
      <c r="B21" s="36"/>
      <c r="C21" s="37"/>
      <c r="D21" s="37"/>
      <c r="E21" s="37"/>
      <c r="F21" s="48"/>
      <c r="G21" s="14"/>
      <c r="H21" s="49"/>
      <c r="I21" s="78"/>
      <c r="J21" s="78"/>
      <c r="K21" s="2"/>
      <c r="L21" s="2"/>
      <c r="M21" s="29"/>
      <c r="N21" s="29"/>
      <c r="O21" s="29"/>
      <c r="P21" s="29"/>
      <c r="Q21" s="29"/>
      <c r="R21" s="2"/>
      <c r="S21" s="2"/>
      <c r="T21" s="2"/>
      <c r="U21" s="2"/>
      <c r="V21" s="2"/>
      <c r="W21" s="2"/>
    </row>
    <row r="22" spans="1:23" x14ac:dyDescent="0.25">
      <c r="A22" s="14"/>
      <c r="B22" s="36"/>
      <c r="C22" s="37"/>
      <c r="D22" s="37"/>
      <c r="E22" s="37"/>
      <c r="F22" s="48"/>
      <c r="G22" s="14"/>
      <c r="H22" s="50"/>
      <c r="I22" s="51"/>
      <c r="J22" s="51"/>
      <c r="K22" s="2"/>
      <c r="L22" s="2"/>
      <c r="M22" s="29"/>
      <c r="N22" s="29"/>
      <c r="O22" s="29"/>
      <c r="P22" s="29"/>
      <c r="Q22" s="29"/>
      <c r="R22" s="2"/>
      <c r="S22" s="2"/>
      <c r="T22" s="2"/>
      <c r="U22" s="2"/>
      <c r="V22" s="2"/>
      <c r="W22" s="2"/>
    </row>
    <row r="23" spans="1:23" x14ac:dyDescent="0.25">
      <c r="A23" s="14"/>
      <c r="B23" s="36"/>
      <c r="C23" s="37"/>
      <c r="D23" s="37"/>
      <c r="E23" s="37"/>
      <c r="F23" s="48"/>
      <c r="G23" s="14"/>
      <c r="H23" s="14"/>
      <c r="I23" s="2"/>
      <c r="J23" s="2"/>
      <c r="K23" s="2"/>
      <c r="L23" s="2"/>
      <c r="M23" s="2"/>
      <c r="N23" s="29"/>
      <c r="O23" s="29"/>
      <c r="P23" s="29"/>
      <c r="Q23" s="29"/>
      <c r="R23" s="29"/>
      <c r="S23" s="2"/>
      <c r="T23" s="2"/>
      <c r="U23" s="2"/>
      <c r="V23" s="2"/>
      <c r="W23" s="2"/>
    </row>
    <row r="24" spans="1:23" x14ac:dyDescent="0.25">
      <c r="A24" s="14"/>
      <c r="B24" s="36"/>
      <c r="C24" s="37"/>
      <c r="D24" s="37"/>
      <c r="E24" s="37"/>
      <c r="F24" s="48"/>
      <c r="G24" s="14"/>
      <c r="H24" s="2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2"/>
    </row>
    <row r="25" spans="1:23" ht="15.75" x14ac:dyDescent="0.25">
      <c r="A25" s="14"/>
      <c r="B25" s="36"/>
      <c r="C25" s="37"/>
      <c r="D25" s="52"/>
      <c r="E25" s="37"/>
      <c r="F25" s="53"/>
      <c r="G25" s="54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2"/>
    </row>
    <row r="26" spans="1:23" ht="15.75" x14ac:dyDescent="0.25">
      <c r="A26" s="14"/>
      <c r="B26" s="36"/>
      <c r="C26" s="37"/>
      <c r="D26" s="37"/>
      <c r="E26" s="37"/>
      <c r="F26" s="48"/>
      <c r="G26" s="54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2"/>
    </row>
    <row r="27" spans="1:23" ht="15.75" x14ac:dyDescent="0.25">
      <c r="A27" s="14"/>
      <c r="B27" s="36"/>
      <c r="C27" s="37"/>
      <c r="D27" s="37"/>
      <c r="E27" s="37"/>
      <c r="F27" s="48"/>
      <c r="G27" s="54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2"/>
    </row>
    <row r="28" spans="1:23" ht="15.75" x14ac:dyDescent="0.25">
      <c r="A28" s="14"/>
      <c r="B28" s="36"/>
      <c r="C28" s="37"/>
      <c r="D28" s="37"/>
      <c r="E28" s="37"/>
      <c r="F28" s="48"/>
      <c r="G28" s="54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2"/>
    </row>
    <row r="29" spans="1:23" ht="15.75" x14ac:dyDescent="0.25">
      <c r="A29" s="14"/>
      <c r="B29" s="36"/>
      <c r="C29" s="37"/>
      <c r="D29" s="37"/>
      <c r="E29" s="37"/>
      <c r="F29" s="48"/>
      <c r="G29" s="54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2"/>
    </row>
    <row r="30" spans="1:23" ht="15.75" x14ac:dyDescent="0.25">
      <c r="A30" s="14"/>
      <c r="B30" s="36"/>
      <c r="C30" s="37"/>
      <c r="D30" s="37"/>
      <c r="E30" s="37"/>
      <c r="F30" s="48"/>
      <c r="G30" s="54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2"/>
    </row>
    <row r="31" spans="1:23" ht="15.75" x14ac:dyDescent="0.25">
      <c r="A31" s="14"/>
      <c r="B31" s="36"/>
      <c r="C31" s="37"/>
      <c r="D31" s="37"/>
      <c r="E31" s="37"/>
      <c r="F31" s="48"/>
      <c r="G31" s="54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2"/>
    </row>
    <row r="32" spans="1:23" ht="15.75" x14ac:dyDescent="0.25">
      <c r="A32" s="14"/>
      <c r="B32" s="36"/>
      <c r="C32" s="37"/>
      <c r="D32" s="37"/>
      <c r="E32" s="37"/>
      <c r="F32" s="48"/>
      <c r="G32" s="54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2"/>
    </row>
    <row r="33" spans="1:23" ht="15.75" x14ac:dyDescent="0.25">
      <c r="A33" s="14"/>
      <c r="B33" s="36"/>
      <c r="C33" s="37"/>
      <c r="D33" s="37"/>
      <c r="E33" s="37"/>
      <c r="F33" s="48"/>
      <c r="G33" s="54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2"/>
    </row>
    <row r="34" spans="1:23" ht="15.75" x14ac:dyDescent="0.25">
      <c r="A34" s="14"/>
      <c r="B34" s="36"/>
      <c r="C34" s="37"/>
      <c r="D34" s="37"/>
      <c r="E34" s="37"/>
      <c r="F34" s="48"/>
      <c r="G34" s="54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</row>
    <row r="35" spans="1:23" x14ac:dyDescent="0.25">
      <c r="A35" s="14"/>
      <c r="B35" s="36"/>
      <c r="C35" s="37"/>
      <c r="D35" s="37"/>
      <c r="E35" s="37"/>
      <c r="F35" s="48"/>
      <c r="G35" s="55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2"/>
    </row>
    <row r="36" spans="1:23" x14ac:dyDescent="0.25">
      <c r="A36" s="14"/>
      <c r="B36" s="36"/>
      <c r="C36" s="37"/>
      <c r="D36" s="37"/>
      <c r="E36" s="37"/>
      <c r="F36" s="48"/>
      <c r="G36" s="14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x14ac:dyDescent="0.25">
      <c r="A37" s="14"/>
      <c r="B37" s="36"/>
      <c r="C37" s="37"/>
      <c r="D37" s="37"/>
      <c r="E37" s="37"/>
      <c r="F37" s="48"/>
      <c r="G37" s="14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75" x14ac:dyDescent="0.25">
      <c r="A38" s="14"/>
      <c r="B38" s="36"/>
      <c r="C38" s="37"/>
      <c r="D38" s="37"/>
      <c r="E38" s="37"/>
      <c r="F38" s="48"/>
      <c r="G38" s="54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2"/>
    </row>
    <row r="39" spans="1:23" ht="15.75" x14ac:dyDescent="0.25">
      <c r="A39" s="14"/>
      <c r="B39" s="36"/>
      <c r="C39" s="37"/>
      <c r="D39" s="37"/>
      <c r="E39" s="37"/>
      <c r="F39" s="48"/>
      <c r="G39" s="54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2"/>
    </row>
    <row r="40" spans="1:23" ht="15.75" x14ac:dyDescent="0.25">
      <c r="A40" s="14"/>
      <c r="B40" s="36"/>
      <c r="C40" s="37"/>
      <c r="D40" s="37"/>
      <c r="E40" s="37"/>
      <c r="F40" s="48"/>
      <c r="G40" s="54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2"/>
    </row>
    <row r="41" spans="1:23" ht="15.75" x14ac:dyDescent="0.25">
      <c r="A41" s="14"/>
      <c r="B41" s="36"/>
      <c r="C41" s="37"/>
      <c r="D41" s="37"/>
      <c r="E41" s="37"/>
      <c r="F41" s="48"/>
      <c r="G41" s="54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2"/>
    </row>
    <row r="42" spans="1:23" ht="15.75" x14ac:dyDescent="0.25">
      <c r="A42" s="14"/>
      <c r="B42" s="36"/>
      <c r="C42" s="37"/>
      <c r="D42" s="37"/>
      <c r="E42" s="37"/>
      <c r="F42" s="48"/>
      <c r="G42" s="54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2"/>
    </row>
    <row r="43" spans="1:23" ht="15.75" x14ac:dyDescent="0.25">
      <c r="A43" s="14"/>
      <c r="B43" s="36"/>
      <c r="C43" s="37"/>
      <c r="D43" s="37"/>
      <c r="E43" s="37"/>
      <c r="F43" s="48"/>
      <c r="G43" s="54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2"/>
    </row>
    <row r="44" spans="1:23" ht="15.75" x14ac:dyDescent="0.25">
      <c r="A44" s="14"/>
      <c r="B44" s="36"/>
      <c r="C44" s="37"/>
      <c r="D44" s="37"/>
      <c r="E44" s="37"/>
      <c r="F44" s="48"/>
      <c r="G44" s="54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2"/>
    </row>
    <row r="45" spans="1:23" ht="15.75" x14ac:dyDescent="0.25">
      <c r="A45" s="14"/>
      <c r="B45" s="36"/>
      <c r="C45" s="37"/>
      <c r="D45" s="37"/>
      <c r="E45" s="37"/>
      <c r="F45" s="48"/>
      <c r="G45" s="54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2"/>
    </row>
    <row r="46" spans="1:23" ht="15.75" x14ac:dyDescent="0.25">
      <c r="A46" s="14"/>
      <c r="B46" s="36"/>
      <c r="C46" s="37"/>
      <c r="D46" s="37"/>
      <c r="E46" s="37"/>
      <c r="F46" s="48"/>
      <c r="G46" s="54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2"/>
    </row>
    <row r="47" spans="1:23" ht="15.75" x14ac:dyDescent="0.25">
      <c r="A47" s="14"/>
      <c r="B47" s="36"/>
      <c r="C47" s="37"/>
      <c r="D47" s="37"/>
      <c r="E47" s="37"/>
      <c r="F47" s="48"/>
      <c r="G47" s="54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2"/>
    </row>
    <row r="48" spans="1:23" ht="15.75" x14ac:dyDescent="0.25">
      <c r="A48" s="14"/>
      <c r="B48" s="36"/>
      <c r="C48" s="37"/>
      <c r="D48" s="37"/>
      <c r="E48" s="37"/>
      <c r="F48" s="48"/>
      <c r="G48" s="54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2"/>
    </row>
    <row r="49" spans="1:23" x14ac:dyDescent="0.25">
      <c r="A49" s="14"/>
      <c r="B49" s="36"/>
      <c r="C49" s="37"/>
      <c r="D49" s="37"/>
      <c r="E49" s="37"/>
      <c r="F49" s="48"/>
      <c r="G49" s="55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2"/>
    </row>
    <row r="50" spans="1:23" x14ac:dyDescent="0.25">
      <c r="A50" s="14"/>
      <c r="B50" s="36"/>
      <c r="C50" s="37"/>
      <c r="D50" s="37"/>
      <c r="E50" s="37"/>
      <c r="F50" s="48"/>
      <c r="G50" s="14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x14ac:dyDescent="0.25">
      <c r="A51" s="14"/>
      <c r="B51" s="36"/>
      <c r="C51" s="37"/>
      <c r="D51" s="37"/>
      <c r="E51" s="37"/>
      <c r="F51" s="48"/>
      <c r="G51" s="14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75" x14ac:dyDescent="0.25">
      <c r="A52" s="14"/>
      <c r="B52" s="36"/>
      <c r="C52" s="37"/>
      <c r="D52" s="52"/>
      <c r="E52" s="37"/>
      <c r="F52" s="53"/>
      <c r="G52" s="54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2"/>
    </row>
    <row r="53" spans="1:23" ht="15.75" x14ac:dyDescent="0.25">
      <c r="A53" s="14"/>
      <c r="B53" s="36"/>
      <c r="C53" s="37"/>
      <c r="D53" s="52"/>
      <c r="E53" s="37"/>
      <c r="F53" s="53"/>
      <c r="G53" s="54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2"/>
    </row>
    <row r="54" spans="1:23" ht="15.75" x14ac:dyDescent="0.25">
      <c r="A54" s="14"/>
      <c r="B54" s="36"/>
      <c r="C54" s="37"/>
      <c r="D54" s="37"/>
      <c r="E54" s="37"/>
      <c r="F54" s="48"/>
      <c r="G54" s="54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2"/>
    </row>
    <row r="55" spans="1:23" ht="15.75" x14ac:dyDescent="0.25">
      <c r="A55" s="14"/>
      <c r="B55" s="36"/>
      <c r="C55" s="37"/>
      <c r="D55" s="37"/>
      <c r="E55" s="37"/>
      <c r="F55" s="48"/>
      <c r="G55" s="54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2"/>
    </row>
    <row r="56" spans="1:23" ht="15.75" x14ac:dyDescent="0.25">
      <c r="A56" s="14"/>
      <c r="B56" s="36"/>
      <c r="C56" s="37"/>
      <c r="D56" s="37"/>
      <c r="E56" s="37"/>
      <c r="F56" s="48"/>
      <c r="G56" s="54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2"/>
    </row>
    <row r="57" spans="1:23" ht="15.75" x14ac:dyDescent="0.25">
      <c r="A57" s="14"/>
      <c r="B57" s="36"/>
      <c r="C57" s="37"/>
      <c r="D57" s="37"/>
      <c r="E57" s="37"/>
      <c r="F57" s="48"/>
      <c r="G57" s="54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2"/>
    </row>
    <row r="58" spans="1:23" ht="15.75" x14ac:dyDescent="0.25">
      <c r="A58" s="14"/>
      <c r="B58" s="36"/>
      <c r="C58" s="37"/>
      <c r="D58" s="37"/>
      <c r="E58" s="37"/>
      <c r="F58" s="48"/>
      <c r="G58" s="54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2"/>
    </row>
    <row r="59" spans="1:23" ht="15.75" x14ac:dyDescent="0.25">
      <c r="A59" s="14"/>
      <c r="B59" s="36"/>
      <c r="C59" s="37"/>
      <c r="D59" s="37"/>
      <c r="E59" s="37"/>
      <c r="F59" s="48"/>
      <c r="G59" s="54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2"/>
    </row>
    <row r="60" spans="1:23" ht="15.75" x14ac:dyDescent="0.25">
      <c r="A60" s="14"/>
      <c r="B60" s="36"/>
      <c r="C60" s="37"/>
      <c r="D60" s="37"/>
      <c r="E60" s="37"/>
      <c r="F60" s="48"/>
      <c r="G60" s="54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2"/>
    </row>
    <row r="61" spans="1:23" ht="15.75" x14ac:dyDescent="0.25">
      <c r="A61" s="14"/>
      <c r="B61" s="36"/>
      <c r="C61" s="37"/>
      <c r="D61" s="37"/>
      <c r="E61" s="37"/>
      <c r="F61" s="48"/>
      <c r="G61" s="54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2"/>
    </row>
    <row r="62" spans="1:23" ht="15.75" x14ac:dyDescent="0.25">
      <c r="A62" s="14"/>
      <c r="B62" s="36"/>
      <c r="C62" s="37"/>
      <c r="D62" s="37"/>
      <c r="E62" s="37"/>
      <c r="F62" s="48"/>
      <c r="G62" s="54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2"/>
    </row>
    <row r="63" spans="1:23" x14ac:dyDescent="0.25">
      <c r="A63" s="14"/>
      <c r="B63" s="36"/>
      <c r="C63" s="37"/>
      <c r="D63" s="37"/>
      <c r="E63" s="37"/>
      <c r="F63" s="48"/>
      <c r="G63" s="14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x14ac:dyDescent="0.25">
      <c r="A64" s="14"/>
      <c r="B64" s="36"/>
      <c r="C64" s="37"/>
      <c r="D64" s="37"/>
      <c r="E64" s="37"/>
      <c r="F64" s="48"/>
      <c r="G64" s="14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x14ac:dyDescent="0.25">
      <c r="A65" s="14"/>
      <c r="B65" s="36"/>
      <c r="C65" s="37"/>
      <c r="D65" s="37"/>
      <c r="E65" s="37"/>
      <c r="F65" s="48"/>
      <c r="G65" s="14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x14ac:dyDescent="0.25">
      <c r="A66" s="14"/>
      <c r="B66" s="36"/>
      <c r="C66" s="37"/>
      <c r="D66" s="37"/>
      <c r="E66" s="37"/>
      <c r="F66" s="48"/>
      <c r="G66" s="14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x14ac:dyDescent="0.25">
      <c r="A67" s="14"/>
      <c r="B67" s="36"/>
      <c r="C67" s="37"/>
      <c r="D67" s="37"/>
      <c r="E67" s="37"/>
      <c r="F67" s="48"/>
      <c r="G67" s="14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x14ac:dyDescent="0.25">
      <c r="A68" s="14"/>
      <c r="B68" s="36"/>
      <c r="C68" s="37"/>
      <c r="D68" s="37"/>
      <c r="E68" s="37"/>
      <c r="F68" s="48"/>
      <c r="G68" s="14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x14ac:dyDescent="0.25">
      <c r="A69" s="14"/>
      <c r="B69" s="36"/>
      <c r="C69" s="37"/>
      <c r="D69" s="37"/>
      <c r="E69" s="37"/>
      <c r="F69" s="48"/>
      <c r="G69" s="14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x14ac:dyDescent="0.25">
      <c r="A70" s="14"/>
      <c r="B70" s="36"/>
      <c r="C70" s="37"/>
      <c r="D70" s="37"/>
      <c r="E70" s="37"/>
      <c r="F70" s="48"/>
      <c r="G70" s="14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x14ac:dyDescent="0.25">
      <c r="A71" s="14"/>
      <c r="B71" s="36"/>
      <c r="C71" s="37"/>
      <c r="D71" s="37"/>
      <c r="E71" s="37"/>
      <c r="F71" s="48"/>
      <c r="G71" s="14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x14ac:dyDescent="0.25">
      <c r="A72" s="14"/>
      <c r="B72" s="36"/>
      <c r="C72" s="37"/>
      <c r="D72" s="37"/>
      <c r="E72" s="37"/>
      <c r="F72" s="48"/>
      <c r="G72" s="14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x14ac:dyDescent="0.25">
      <c r="A73" s="14"/>
      <c r="B73" s="36"/>
      <c r="C73" s="37"/>
      <c r="D73" s="37"/>
      <c r="E73" s="37"/>
      <c r="F73" s="48"/>
      <c r="G73" s="14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x14ac:dyDescent="0.25">
      <c r="A74" s="14"/>
      <c r="B74" s="36"/>
      <c r="C74" s="37"/>
      <c r="D74" s="37"/>
      <c r="E74" s="37"/>
      <c r="F74" s="48"/>
      <c r="G74" s="14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x14ac:dyDescent="0.25">
      <c r="A75" s="14"/>
      <c r="B75" s="36"/>
      <c r="C75" s="37"/>
      <c r="D75" s="37"/>
      <c r="E75" s="37"/>
      <c r="F75" s="48"/>
      <c r="G75" s="14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x14ac:dyDescent="0.25">
      <c r="A76" s="14"/>
      <c r="B76" s="36"/>
      <c r="C76" s="57"/>
      <c r="D76" s="37"/>
      <c r="E76" s="57"/>
      <c r="F76" s="48"/>
      <c r="G76" s="14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x14ac:dyDescent="0.25">
      <c r="A77" s="14"/>
      <c r="B77" s="36"/>
      <c r="C77" s="57"/>
      <c r="D77" s="37"/>
      <c r="E77" s="57"/>
      <c r="F77" s="48"/>
      <c r="G77" s="14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x14ac:dyDescent="0.25">
      <c r="A78" s="14"/>
      <c r="B78" s="36"/>
      <c r="C78" s="57"/>
      <c r="D78" s="37"/>
      <c r="E78" s="57"/>
      <c r="F78" s="48"/>
      <c r="G78" s="14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x14ac:dyDescent="0.25">
      <c r="A79" s="14"/>
      <c r="B79" s="36"/>
      <c r="C79" s="57"/>
      <c r="D79" s="37"/>
      <c r="E79" s="57"/>
      <c r="F79" s="48"/>
      <c r="G79" s="57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x14ac:dyDescent="0.25">
      <c r="A80" s="14"/>
      <c r="B80" s="36"/>
      <c r="C80" s="57"/>
      <c r="D80" s="52"/>
      <c r="E80" s="57"/>
      <c r="F80" s="53"/>
      <c r="G80" s="57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x14ac:dyDescent="0.25">
      <c r="A81" s="14"/>
      <c r="B81" s="36"/>
      <c r="C81" s="57"/>
      <c r="D81" s="52"/>
      <c r="E81" s="57"/>
      <c r="F81" s="53"/>
      <c r="G81" s="57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x14ac:dyDescent="0.25">
      <c r="A82" s="14"/>
      <c r="B82" s="36"/>
      <c r="C82" s="57"/>
      <c r="D82" s="37"/>
      <c r="E82" s="57"/>
      <c r="F82" s="48"/>
      <c r="G82" s="57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x14ac:dyDescent="0.25">
      <c r="A83" s="14"/>
      <c r="B83" s="36"/>
      <c r="C83" s="57"/>
      <c r="D83" s="57"/>
      <c r="E83" s="57"/>
      <c r="F83" s="57"/>
      <c r="G83" s="57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x14ac:dyDescent="0.25">
      <c r="A84" s="14"/>
      <c r="B84" s="36"/>
      <c r="C84" s="57"/>
      <c r="D84" s="58"/>
      <c r="E84" s="57"/>
      <c r="F84" s="58"/>
      <c r="G84" s="57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75" x14ac:dyDescent="0.25">
      <c r="A85" s="14"/>
      <c r="B85" s="36"/>
      <c r="C85" s="57"/>
      <c r="D85" s="57"/>
      <c r="E85" s="57"/>
      <c r="F85" s="57"/>
      <c r="G85" s="57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59"/>
    </row>
    <row r="86" spans="1:23" ht="15.75" x14ac:dyDescent="0.25">
      <c r="A86" s="14"/>
      <c r="B86" s="36"/>
      <c r="C86" s="57"/>
      <c r="D86" s="60"/>
      <c r="E86" s="57"/>
      <c r="F86" s="60"/>
      <c r="G86" s="57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2"/>
    </row>
    <row r="87" spans="1:23" x14ac:dyDescent="0.25">
      <c r="A87" s="14"/>
      <c r="B87" s="36"/>
      <c r="C87" s="57"/>
      <c r="D87" s="57"/>
      <c r="E87" s="57"/>
      <c r="F87" s="57"/>
      <c r="G87" s="5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x14ac:dyDescent="0.25">
      <c r="A88" s="14"/>
      <c r="B88" s="36"/>
      <c r="C88" s="57"/>
      <c r="D88" s="57"/>
      <c r="E88" s="57"/>
      <c r="F88" s="57"/>
      <c r="G88" s="57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x14ac:dyDescent="0.25">
      <c r="A89" s="14"/>
      <c r="B89" s="36"/>
      <c r="C89" s="57"/>
      <c r="D89" s="57"/>
      <c r="E89" s="57"/>
      <c r="F89" s="57"/>
      <c r="G89" s="57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x14ac:dyDescent="0.25">
      <c r="A90" s="14"/>
      <c r="B90" s="36"/>
      <c r="C90" s="57"/>
      <c r="D90" s="57"/>
      <c r="E90" s="57"/>
      <c r="F90" s="57"/>
      <c r="G90" s="57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x14ac:dyDescent="0.25">
      <c r="A91" s="14"/>
      <c r="B91" s="36"/>
      <c r="C91" s="57"/>
      <c r="D91" s="57"/>
      <c r="E91" s="57"/>
      <c r="F91" s="57"/>
      <c r="G91" s="57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75" x14ac:dyDescent="0.25">
      <c r="A92" s="14"/>
      <c r="B92" s="36"/>
      <c r="C92" s="57"/>
      <c r="D92" s="57"/>
      <c r="E92" s="57"/>
      <c r="F92" s="57"/>
      <c r="G92" s="57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59"/>
    </row>
    <row r="93" spans="1:23" ht="15.75" x14ac:dyDescent="0.25">
      <c r="A93" s="14"/>
      <c r="B93" s="36"/>
      <c r="C93" s="57"/>
      <c r="D93" s="57"/>
      <c r="E93" s="57"/>
      <c r="F93" s="57"/>
      <c r="G93" s="57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2"/>
    </row>
    <row r="94" spans="1:23" x14ac:dyDescent="0.25">
      <c r="A94" s="14"/>
      <c r="B94" s="36"/>
      <c r="C94" s="57"/>
      <c r="D94" s="57"/>
      <c r="E94" s="57"/>
      <c r="F94" s="57"/>
      <c r="G94" s="57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x14ac:dyDescent="0.25">
      <c r="A95" s="14"/>
      <c r="B95" s="36"/>
      <c r="C95" s="57"/>
      <c r="D95" s="57"/>
      <c r="E95" s="57"/>
      <c r="F95" s="57"/>
      <c r="G95" s="57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x14ac:dyDescent="0.25">
      <c r="A96" s="14"/>
      <c r="B96" s="36"/>
      <c r="C96" s="57"/>
      <c r="D96" s="57"/>
      <c r="E96" s="57"/>
      <c r="F96" s="57"/>
      <c r="G96" s="57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x14ac:dyDescent="0.25">
      <c r="A97" s="14"/>
      <c r="B97" s="36"/>
      <c r="C97" s="57"/>
      <c r="D97" s="57"/>
      <c r="E97" s="57"/>
      <c r="F97" s="57"/>
      <c r="G97" s="57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x14ac:dyDescent="0.25">
      <c r="A98" s="14"/>
      <c r="B98" s="36"/>
      <c r="C98" s="57"/>
      <c r="D98" s="57"/>
      <c r="E98" s="57"/>
      <c r="F98" s="57"/>
      <c r="G98" s="57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x14ac:dyDescent="0.25">
      <c r="A99" s="14"/>
      <c r="B99" s="36"/>
      <c r="C99" s="57"/>
      <c r="D99" s="57"/>
      <c r="E99" s="57"/>
      <c r="F99" s="57"/>
      <c r="G99" s="57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75" x14ac:dyDescent="0.25">
      <c r="A100" s="14"/>
      <c r="B100" s="36"/>
      <c r="C100" s="57"/>
      <c r="D100" s="57"/>
      <c r="E100" s="57"/>
      <c r="F100" s="57"/>
      <c r="G100" s="57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59"/>
    </row>
    <row r="101" spans="1:23" ht="15.75" x14ac:dyDescent="0.25">
      <c r="A101" s="14"/>
      <c r="B101" s="36"/>
      <c r="C101" s="57"/>
      <c r="D101" s="57"/>
      <c r="E101" s="57"/>
      <c r="F101" s="57"/>
      <c r="G101" s="57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2"/>
    </row>
    <row r="102" spans="1:23" x14ac:dyDescent="0.25">
      <c r="A102" s="14"/>
      <c r="B102" s="36"/>
      <c r="C102" s="57"/>
      <c r="D102" s="57"/>
      <c r="E102" s="57"/>
      <c r="F102" s="57"/>
      <c r="G102" s="57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x14ac:dyDescent="0.25">
      <c r="A103" s="14"/>
      <c r="B103" s="36"/>
      <c r="C103" s="57"/>
      <c r="D103" s="14"/>
      <c r="E103" s="57"/>
      <c r="F103" s="14"/>
      <c r="G103" s="57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x14ac:dyDescent="0.25">
      <c r="A104" s="14"/>
      <c r="B104" s="36"/>
      <c r="C104" s="57"/>
      <c r="D104" s="14"/>
      <c r="E104" s="57"/>
      <c r="F104" s="14"/>
      <c r="G104" s="14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x14ac:dyDescent="0.25">
      <c r="A105" s="14"/>
      <c r="B105" s="36"/>
      <c r="C105" s="57"/>
      <c r="D105" s="14"/>
      <c r="E105" s="57"/>
      <c r="F105" s="14"/>
      <c r="G105" s="14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x14ac:dyDescent="0.25">
      <c r="A106" s="14"/>
      <c r="B106" s="36"/>
      <c r="C106" s="57"/>
      <c r="D106" s="14"/>
      <c r="E106" s="57"/>
      <c r="F106" s="14"/>
      <c r="G106" s="14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x14ac:dyDescent="0.25">
      <c r="A107" s="14"/>
      <c r="B107" s="36"/>
      <c r="C107" s="57"/>
      <c r="D107" s="14"/>
      <c r="E107" s="57"/>
      <c r="F107" s="14"/>
      <c r="G107" s="14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x14ac:dyDescent="0.25">
      <c r="A108" s="14"/>
      <c r="B108" s="36"/>
      <c r="C108" s="57"/>
      <c r="D108" s="14"/>
      <c r="E108" s="57"/>
      <c r="F108" s="14"/>
      <c r="G108" s="14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x14ac:dyDescent="0.25">
      <c r="A109" s="14"/>
      <c r="B109" s="36"/>
      <c r="C109" s="57"/>
      <c r="D109" s="14"/>
      <c r="E109" s="57"/>
      <c r="F109" s="14"/>
      <c r="G109" s="14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x14ac:dyDescent="0.25">
      <c r="A110" s="14"/>
      <c r="B110" s="36"/>
      <c r="C110" s="57"/>
      <c r="D110" s="14"/>
      <c r="E110" s="57"/>
      <c r="F110" s="14"/>
      <c r="G110" s="14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x14ac:dyDescent="0.25">
      <c r="A111" s="14"/>
      <c r="B111" s="36"/>
      <c r="C111" s="57"/>
      <c r="D111" s="14"/>
      <c r="E111" s="57"/>
      <c r="F111" s="14"/>
      <c r="G111" s="14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x14ac:dyDescent="0.25">
      <c r="A112" s="14"/>
      <c r="B112" s="36"/>
      <c r="C112" s="57"/>
      <c r="D112" s="14"/>
      <c r="E112" s="57"/>
      <c r="F112" s="14"/>
      <c r="G112" s="14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x14ac:dyDescent="0.25">
      <c r="A113" s="14"/>
      <c r="B113" s="36"/>
      <c r="C113" s="57"/>
      <c r="D113" s="14"/>
      <c r="E113" s="57"/>
      <c r="F113" s="14"/>
      <c r="G113" s="14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x14ac:dyDescent="0.25">
      <c r="A114" s="14"/>
      <c r="B114" s="36"/>
      <c r="C114" s="57"/>
      <c r="D114" s="14"/>
      <c r="E114" s="57"/>
      <c r="F114" s="14"/>
      <c r="G114" s="14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x14ac:dyDescent="0.25">
      <c r="A115" s="14"/>
      <c r="B115" s="36"/>
      <c r="C115" s="57"/>
      <c r="D115" s="14"/>
      <c r="E115" s="57"/>
      <c r="F115" s="14"/>
      <c r="G115" s="14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x14ac:dyDescent="0.25">
      <c r="A116" s="14"/>
      <c r="B116" s="36"/>
      <c r="C116" s="57"/>
      <c r="D116" s="14"/>
      <c r="E116" s="57"/>
      <c r="F116" s="14"/>
      <c r="G116" s="14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x14ac:dyDescent="0.25">
      <c r="A117" s="14"/>
      <c r="B117" s="36"/>
      <c r="C117" s="57"/>
      <c r="D117" s="14"/>
      <c r="E117" s="57"/>
      <c r="F117" s="14"/>
      <c r="G117" s="14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x14ac:dyDescent="0.25">
      <c r="A118" s="14"/>
      <c r="B118" s="36"/>
      <c r="C118" s="57"/>
      <c r="D118" s="14"/>
      <c r="E118" s="57"/>
      <c r="F118" s="14"/>
      <c r="G118" s="14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x14ac:dyDescent="0.25">
      <c r="A119" s="14"/>
      <c r="B119" s="36"/>
      <c r="C119" s="57"/>
      <c r="D119" s="14"/>
      <c r="E119" s="57"/>
      <c r="F119" s="14"/>
      <c r="G119" s="14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x14ac:dyDescent="0.25">
      <c r="A120" s="14"/>
      <c r="B120" s="36"/>
      <c r="C120" s="57"/>
      <c r="D120" s="14"/>
      <c r="E120" s="57"/>
      <c r="F120" s="14"/>
      <c r="G120" s="14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x14ac:dyDescent="0.25">
      <c r="A121" s="14"/>
      <c r="B121" s="36"/>
      <c r="C121" s="57"/>
      <c r="D121" s="14"/>
      <c r="E121" s="57"/>
      <c r="F121" s="14"/>
      <c r="G121" s="14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x14ac:dyDescent="0.25">
      <c r="A122" s="14"/>
      <c r="B122" s="36"/>
      <c r="C122" s="57"/>
      <c r="D122" s="14"/>
      <c r="E122" s="57"/>
      <c r="F122" s="14"/>
      <c r="G122" s="14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x14ac:dyDescent="0.25">
      <c r="A123" s="14"/>
      <c r="B123" s="36"/>
      <c r="C123" s="57"/>
      <c r="D123" s="14"/>
      <c r="E123" s="57"/>
      <c r="F123" s="14"/>
      <c r="G123" s="14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x14ac:dyDescent="0.25">
      <c r="A124" s="14"/>
      <c r="B124" s="36"/>
      <c r="C124" s="57"/>
      <c r="D124" s="14"/>
      <c r="E124" s="57"/>
      <c r="F124" s="14"/>
      <c r="G124" s="14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x14ac:dyDescent="0.25">
      <c r="A125" s="14"/>
      <c r="B125" s="36"/>
      <c r="C125" s="57"/>
      <c r="D125" s="14"/>
      <c r="E125" s="57"/>
      <c r="F125" s="14"/>
      <c r="G125" s="14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x14ac:dyDescent="0.25">
      <c r="A126" s="14"/>
      <c r="B126" s="36"/>
      <c r="C126" s="57"/>
      <c r="D126" s="14"/>
      <c r="E126" s="57"/>
      <c r="F126" s="14"/>
      <c r="G126" s="14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x14ac:dyDescent="0.25">
      <c r="A127" s="14"/>
      <c r="B127" s="36"/>
      <c r="C127" s="57"/>
      <c r="D127" s="14"/>
      <c r="E127" s="57"/>
      <c r="F127" s="14"/>
      <c r="G127" s="14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x14ac:dyDescent="0.25">
      <c r="A128" s="14"/>
      <c r="B128" s="36"/>
      <c r="C128" s="57"/>
      <c r="D128" s="14"/>
      <c r="E128" s="57"/>
      <c r="F128" s="14"/>
      <c r="G128" s="14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x14ac:dyDescent="0.25">
      <c r="A129" s="14"/>
      <c r="B129" s="36"/>
      <c r="C129" s="57"/>
      <c r="D129" s="14"/>
      <c r="E129" s="57"/>
      <c r="F129" s="14"/>
      <c r="G129" s="14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x14ac:dyDescent="0.25">
      <c r="A130" s="14"/>
      <c r="B130" s="36"/>
      <c r="C130" s="57"/>
      <c r="D130" s="14"/>
      <c r="E130" s="57"/>
      <c r="F130" s="14"/>
      <c r="G130" s="14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x14ac:dyDescent="0.25">
      <c r="A131" s="14"/>
      <c r="B131" s="36"/>
      <c r="C131" s="57"/>
      <c r="D131" s="14"/>
      <c r="E131" s="57"/>
      <c r="F131" s="14"/>
      <c r="G131" s="14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x14ac:dyDescent="0.25">
      <c r="A132" s="14"/>
      <c r="B132" s="36"/>
      <c r="C132" s="57"/>
      <c r="D132" s="14"/>
      <c r="E132" s="57"/>
      <c r="F132" s="14"/>
      <c r="G132" s="14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x14ac:dyDescent="0.25">
      <c r="A133" s="14"/>
      <c r="B133" s="36"/>
      <c r="C133" s="57"/>
      <c r="D133" s="14"/>
      <c r="E133" s="57"/>
      <c r="F133" s="14"/>
      <c r="G133" s="14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x14ac:dyDescent="0.25">
      <c r="A134" s="14"/>
      <c r="B134" s="36"/>
      <c r="C134" s="57"/>
      <c r="D134" s="14"/>
      <c r="E134" s="57"/>
      <c r="F134" s="14"/>
      <c r="G134" s="14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x14ac:dyDescent="0.25">
      <c r="A135" s="14"/>
      <c r="B135" s="36"/>
      <c r="C135" s="57"/>
      <c r="D135" s="14"/>
      <c r="E135" s="57"/>
      <c r="F135" s="14"/>
      <c r="G135" s="14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x14ac:dyDescent="0.25">
      <c r="A136" s="14"/>
      <c r="B136" s="36"/>
      <c r="C136" s="57"/>
      <c r="D136" s="14"/>
      <c r="E136" s="57"/>
      <c r="F136" s="14"/>
      <c r="G136" s="14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x14ac:dyDescent="0.25">
      <c r="A137" s="14"/>
      <c r="B137" s="36"/>
      <c r="C137" s="57"/>
      <c r="D137" s="14"/>
      <c r="E137" s="57"/>
      <c r="F137" s="14"/>
      <c r="G137" s="14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x14ac:dyDescent="0.25">
      <c r="A138" s="14"/>
      <c r="B138" s="36"/>
      <c r="C138" s="57"/>
      <c r="D138" s="14"/>
      <c r="E138" s="57"/>
      <c r="F138" s="14"/>
      <c r="G138" s="14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x14ac:dyDescent="0.25">
      <c r="A139" s="14"/>
      <c r="B139" s="36"/>
      <c r="C139" s="57"/>
      <c r="D139" s="14"/>
      <c r="E139" s="57"/>
      <c r="F139" s="14"/>
      <c r="G139" s="14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x14ac:dyDescent="0.25">
      <c r="A140" s="14"/>
      <c r="B140" s="36"/>
      <c r="C140" s="57"/>
      <c r="D140" s="14"/>
      <c r="E140" s="57"/>
      <c r="F140" s="14"/>
      <c r="G140" s="14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x14ac:dyDescent="0.25">
      <c r="A141" s="14"/>
      <c r="B141" s="36"/>
      <c r="C141" s="57"/>
      <c r="D141" s="14"/>
      <c r="E141" s="57"/>
      <c r="F141" s="14"/>
      <c r="G141" s="14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x14ac:dyDescent="0.25">
      <c r="A142" s="14"/>
      <c r="B142" s="36"/>
      <c r="C142" s="57"/>
      <c r="D142" s="14"/>
      <c r="E142" s="57"/>
      <c r="F142" s="14"/>
      <c r="G142" s="14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x14ac:dyDescent="0.25">
      <c r="A143" s="14"/>
      <c r="B143" s="36"/>
      <c r="C143" s="57"/>
      <c r="D143" s="14"/>
      <c r="E143" s="57"/>
      <c r="F143" s="14"/>
      <c r="G143" s="14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x14ac:dyDescent="0.25">
      <c r="A144" s="14"/>
      <c r="B144" s="36"/>
      <c r="C144" s="57"/>
      <c r="D144" s="14"/>
      <c r="E144" s="57"/>
      <c r="F144" s="14"/>
      <c r="G144" s="14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x14ac:dyDescent="0.25">
      <c r="A145" s="14"/>
      <c r="B145" s="36"/>
      <c r="C145" s="57"/>
      <c r="D145" s="14"/>
      <c r="E145" s="57"/>
      <c r="F145" s="14"/>
      <c r="G145" s="14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x14ac:dyDescent="0.25">
      <c r="A146" s="14"/>
      <c r="B146" s="36"/>
      <c r="C146" s="57"/>
      <c r="D146" s="14"/>
      <c r="E146" s="57"/>
      <c r="F146" s="14"/>
      <c r="G146" s="14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x14ac:dyDescent="0.25">
      <c r="A147" s="14"/>
      <c r="B147" s="36"/>
      <c r="C147" s="57"/>
      <c r="D147" s="14"/>
      <c r="E147" s="57"/>
      <c r="F147" s="14"/>
      <c r="G147" s="14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x14ac:dyDescent="0.25">
      <c r="A148" s="14"/>
      <c r="B148" s="36"/>
      <c r="C148" s="57"/>
      <c r="D148" s="14"/>
      <c r="E148" s="57"/>
      <c r="F148" s="14"/>
      <c r="G148" s="14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x14ac:dyDescent="0.25">
      <c r="A149" s="14"/>
      <c r="B149" s="36"/>
      <c r="C149" s="57"/>
      <c r="D149" s="14"/>
      <c r="E149" s="57"/>
      <c r="F149" s="14"/>
      <c r="G149" s="14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x14ac:dyDescent="0.25">
      <c r="A150" s="14"/>
      <c r="B150" s="36"/>
      <c r="C150" s="57"/>
      <c r="D150" s="14"/>
      <c r="E150" s="57"/>
      <c r="F150" s="14"/>
      <c r="G150" s="14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x14ac:dyDescent="0.25">
      <c r="A151" s="14"/>
      <c r="B151" s="36"/>
      <c r="C151" s="57"/>
      <c r="D151" s="14"/>
      <c r="E151" s="57"/>
      <c r="F151" s="14"/>
      <c r="G151" s="14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x14ac:dyDescent="0.25">
      <c r="A152" s="14"/>
      <c r="B152" s="36"/>
      <c r="C152" s="57"/>
      <c r="D152" s="14"/>
      <c r="E152" s="57"/>
      <c r="F152" s="14"/>
      <c r="G152" s="14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x14ac:dyDescent="0.25">
      <c r="A153" s="14"/>
      <c r="B153" s="36"/>
      <c r="C153" s="57"/>
      <c r="D153" s="14"/>
      <c r="E153" s="57"/>
      <c r="F153" s="14"/>
      <c r="G153" s="14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x14ac:dyDescent="0.25">
      <c r="A154" s="14"/>
      <c r="B154" s="36"/>
      <c r="C154" s="57"/>
      <c r="D154" s="14"/>
      <c r="E154" s="57"/>
      <c r="F154" s="14"/>
      <c r="G154" s="14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x14ac:dyDescent="0.25">
      <c r="A155" s="14"/>
      <c r="B155" s="36"/>
      <c r="C155" s="57"/>
      <c r="D155" s="14"/>
      <c r="E155" s="57"/>
      <c r="F155" s="14"/>
      <c r="G155" s="14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x14ac:dyDescent="0.25">
      <c r="A156" s="14"/>
      <c r="B156" s="36"/>
      <c r="C156" s="57"/>
      <c r="D156" s="14"/>
      <c r="E156" s="57"/>
      <c r="F156" s="14"/>
      <c r="G156" s="14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x14ac:dyDescent="0.25">
      <c r="A157" s="14"/>
      <c r="B157" s="36"/>
      <c r="C157" s="57"/>
      <c r="D157" s="14"/>
      <c r="E157" s="57"/>
      <c r="F157" s="14"/>
      <c r="G157" s="14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x14ac:dyDescent="0.25">
      <c r="A158" s="14"/>
      <c r="B158" s="36"/>
      <c r="C158" s="57"/>
      <c r="D158" s="14"/>
      <c r="E158" s="57"/>
      <c r="F158" s="14"/>
      <c r="G158" s="14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x14ac:dyDescent="0.25">
      <c r="A159" s="14"/>
      <c r="B159" s="36"/>
      <c r="C159" s="57"/>
      <c r="D159" s="14"/>
      <c r="E159" s="57"/>
      <c r="F159" s="14"/>
      <c r="G159" s="14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x14ac:dyDescent="0.25">
      <c r="A160" s="14"/>
      <c r="B160" s="36"/>
      <c r="C160" s="57"/>
      <c r="D160" s="14"/>
      <c r="E160" s="57"/>
      <c r="F160" s="14"/>
      <c r="G160" s="14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x14ac:dyDescent="0.25">
      <c r="A161" s="14"/>
      <c r="B161" s="36"/>
      <c r="C161" s="57"/>
      <c r="D161" s="14"/>
      <c r="E161" s="57"/>
      <c r="F161" s="14"/>
      <c r="G161" s="14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x14ac:dyDescent="0.25">
      <c r="A162" s="14"/>
      <c r="B162" s="36"/>
      <c r="C162" s="57"/>
      <c r="D162" s="14"/>
      <c r="E162" s="57"/>
      <c r="F162" s="14"/>
      <c r="G162" s="14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x14ac:dyDescent="0.25">
      <c r="A163" s="14"/>
      <c r="B163" s="36"/>
      <c r="C163" s="57"/>
      <c r="D163" s="14"/>
      <c r="E163" s="57"/>
      <c r="F163" s="14"/>
      <c r="G163" s="14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x14ac:dyDescent="0.25">
      <c r="A164" s="14"/>
      <c r="B164" s="36"/>
      <c r="C164" s="57"/>
      <c r="D164" s="14"/>
      <c r="E164" s="57"/>
      <c r="F164" s="14"/>
      <c r="G164" s="14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x14ac:dyDescent="0.25">
      <c r="A165" s="14"/>
      <c r="B165" s="36"/>
      <c r="C165" s="57"/>
      <c r="D165" s="14"/>
      <c r="E165" s="57"/>
      <c r="F165" s="14"/>
      <c r="G165" s="14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x14ac:dyDescent="0.25">
      <c r="A166" s="14"/>
      <c r="B166" s="36"/>
      <c r="C166" s="57"/>
      <c r="D166" s="14"/>
      <c r="E166" s="57"/>
      <c r="F166" s="14"/>
      <c r="G166" s="14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x14ac:dyDescent="0.25">
      <c r="A167" s="14"/>
      <c r="B167" s="36"/>
      <c r="C167" s="57"/>
      <c r="D167" s="14"/>
      <c r="E167" s="57"/>
      <c r="F167" s="14"/>
      <c r="G167" s="14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x14ac:dyDescent="0.25">
      <c r="A168" s="14"/>
      <c r="B168" s="36"/>
      <c r="C168" s="57"/>
      <c r="D168" s="14"/>
      <c r="E168" s="57"/>
      <c r="F168" s="14"/>
      <c r="G168" s="14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x14ac:dyDescent="0.25">
      <c r="A169" s="14"/>
      <c r="B169" s="36"/>
      <c r="C169" s="57"/>
      <c r="D169" s="14"/>
      <c r="E169" s="57"/>
      <c r="F169" s="14"/>
      <c r="G169" s="14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x14ac:dyDescent="0.25">
      <c r="A170" s="14"/>
      <c r="B170" s="36"/>
      <c r="C170" s="57"/>
      <c r="D170" s="14"/>
      <c r="E170" s="57"/>
      <c r="F170" s="14"/>
      <c r="G170" s="14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x14ac:dyDescent="0.25">
      <c r="A171" s="14"/>
      <c r="B171" s="36"/>
      <c r="C171" s="57"/>
      <c r="D171" s="14"/>
      <c r="E171" s="57"/>
      <c r="F171" s="14"/>
      <c r="G171" s="14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x14ac:dyDescent="0.25">
      <c r="A172" s="14"/>
      <c r="B172" s="36"/>
      <c r="C172" s="57"/>
      <c r="D172" s="14"/>
      <c r="E172" s="57"/>
      <c r="F172" s="14"/>
      <c r="G172" s="14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x14ac:dyDescent="0.25">
      <c r="A173" s="14"/>
      <c r="B173" s="36"/>
      <c r="C173" s="57"/>
      <c r="D173" s="14"/>
      <c r="E173" s="57"/>
      <c r="F173" s="14"/>
      <c r="G173" s="14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x14ac:dyDescent="0.25">
      <c r="A174" s="14"/>
      <c r="B174" s="36"/>
      <c r="C174" s="57"/>
      <c r="D174" s="14"/>
      <c r="E174" s="57"/>
      <c r="F174" s="14"/>
      <c r="G174" s="14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x14ac:dyDescent="0.25">
      <c r="A175" s="14"/>
      <c r="B175" s="36"/>
      <c r="C175" s="57"/>
      <c r="D175" s="14"/>
      <c r="E175" s="57"/>
      <c r="F175" s="14"/>
      <c r="G175" s="14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x14ac:dyDescent="0.25">
      <c r="A176" s="14"/>
      <c r="B176" s="36"/>
      <c r="C176" s="57"/>
      <c r="D176" s="14"/>
      <c r="E176" s="57"/>
      <c r="F176" s="14"/>
      <c r="G176" s="14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x14ac:dyDescent="0.25">
      <c r="A177" s="14"/>
      <c r="B177" s="36"/>
      <c r="C177" s="57"/>
      <c r="D177" s="14"/>
      <c r="E177" s="57"/>
      <c r="F177" s="14"/>
      <c r="G177" s="14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x14ac:dyDescent="0.25">
      <c r="A178" s="14"/>
      <c r="B178" s="36"/>
      <c r="C178" s="57"/>
      <c r="D178" s="14"/>
      <c r="E178" s="57"/>
      <c r="F178" s="14"/>
      <c r="G178" s="14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x14ac:dyDescent="0.25">
      <c r="A179" s="14"/>
      <c r="B179" s="36"/>
      <c r="C179" s="57"/>
      <c r="D179" s="14"/>
      <c r="E179" s="57"/>
      <c r="F179" s="14"/>
      <c r="G179" s="14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x14ac:dyDescent="0.25">
      <c r="A180" s="14"/>
      <c r="B180" s="36"/>
      <c r="C180" s="57"/>
      <c r="D180" s="14"/>
      <c r="E180" s="57"/>
      <c r="F180" s="14"/>
      <c r="G180" s="14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x14ac:dyDescent="0.25">
      <c r="A181" s="14"/>
      <c r="B181" s="36"/>
      <c r="C181" s="57"/>
      <c r="D181" s="14"/>
      <c r="E181" s="57"/>
      <c r="F181" s="14"/>
      <c r="G181" s="14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x14ac:dyDescent="0.25">
      <c r="A182" s="14"/>
      <c r="B182" s="36"/>
      <c r="C182" s="57"/>
      <c r="D182" s="14"/>
      <c r="E182" s="57"/>
      <c r="F182" s="14"/>
      <c r="G182" s="14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x14ac:dyDescent="0.25">
      <c r="A183" s="14"/>
      <c r="B183" s="36"/>
      <c r="C183" s="57"/>
      <c r="D183" s="14"/>
      <c r="E183" s="57"/>
      <c r="F183" s="14"/>
      <c r="G183" s="14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x14ac:dyDescent="0.25">
      <c r="A184" s="14"/>
      <c r="B184" s="36"/>
      <c r="C184" s="57"/>
      <c r="D184" s="14"/>
      <c r="E184" s="57"/>
      <c r="F184" s="14"/>
      <c r="G184" s="14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x14ac:dyDescent="0.25">
      <c r="A185" s="14"/>
      <c r="B185" s="36"/>
      <c r="C185" s="57"/>
      <c r="D185" s="14"/>
      <c r="E185" s="57"/>
      <c r="F185" s="14"/>
      <c r="G185" s="14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x14ac:dyDescent="0.25">
      <c r="A186" s="14"/>
      <c r="B186" s="36"/>
      <c r="C186" s="57"/>
      <c r="D186" s="14"/>
      <c r="E186" s="57"/>
      <c r="F186" s="14"/>
      <c r="G186" s="14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x14ac:dyDescent="0.25">
      <c r="A187" s="14"/>
      <c r="B187" s="36"/>
      <c r="C187" s="57"/>
      <c r="D187" s="14"/>
      <c r="E187" s="57"/>
      <c r="F187" s="14"/>
      <c r="G187" s="14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x14ac:dyDescent="0.25">
      <c r="A188" s="14"/>
      <c r="B188" s="36"/>
      <c r="C188" s="57"/>
      <c r="D188" s="14"/>
      <c r="E188" s="57"/>
      <c r="F188" s="14"/>
      <c r="G188" s="14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x14ac:dyDescent="0.25">
      <c r="A189" s="14"/>
      <c r="B189" s="36"/>
      <c r="C189" s="57"/>
      <c r="D189" s="14"/>
      <c r="E189" s="57"/>
      <c r="F189" s="14"/>
      <c r="G189" s="14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x14ac:dyDescent="0.25">
      <c r="A190" s="14"/>
      <c r="B190" s="36"/>
      <c r="C190" s="57"/>
      <c r="D190" s="14"/>
      <c r="E190" s="57"/>
      <c r="F190" s="14"/>
      <c r="G190" s="14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x14ac:dyDescent="0.25">
      <c r="A191" s="14"/>
      <c r="B191" s="36"/>
      <c r="C191" s="57"/>
      <c r="D191" s="14"/>
      <c r="E191" s="57"/>
      <c r="F191" s="14"/>
      <c r="G191" s="14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x14ac:dyDescent="0.25">
      <c r="A192" s="14"/>
      <c r="B192" s="36"/>
      <c r="C192" s="57"/>
      <c r="D192" s="14"/>
      <c r="E192" s="57"/>
      <c r="F192" s="14"/>
      <c r="G192" s="14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x14ac:dyDescent="0.25">
      <c r="A193" s="14"/>
      <c r="B193" s="36"/>
      <c r="C193" s="57"/>
      <c r="D193" s="14"/>
      <c r="E193" s="57"/>
      <c r="F193" s="14"/>
      <c r="G193" s="14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x14ac:dyDescent="0.25">
      <c r="A194" s="14"/>
      <c r="B194" s="36"/>
      <c r="C194" s="57"/>
      <c r="D194" s="14"/>
      <c r="E194" s="57"/>
      <c r="F194" s="14"/>
      <c r="G194" s="14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x14ac:dyDescent="0.25">
      <c r="A195" s="14"/>
      <c r="B195" s="36"/>
      <c r="C195" s="57"/>
      <c r="D195" s="14"/>
      <c r="E195" s="57"/>
      <c r="F195" s="14"/>
      <c r="G195" s="14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x14ac:dyDescent="0.25">
      <c r="A196" s="14"/>
      <c r="B196" s="36"/>
      <c r="C196" s="57"/>
      <c r="D196" s="14"/>
      <c r="E196" s="57"/>
      <c r="F196" s="14"/>
      <c r="G196" s="14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x14ac:dyDescent="0.25">
      <c r="A197" s="14"/>
      <c r="B197" s="36"/>
      <c r="C197" s="57"/>
      <c r="D197" s="14"/>
      <c r="E197" s="57"/>
      <c r="F197" s="14"/>
      <c r="G197" s="14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x14ac:dyDescent="0.25">
      <c r="A198" s="14"/>
      <c r="B198" s="36"/>
      <c r="C198" s="57"/>
      <c r="D198" s="14"/>
      <c r="E198" s="57"/>
      <c r="F198" s="14"/>
      <c r="G198" s="14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x14ac:dyDescent="0.25">
      <c r="A199" s="14"/>
      <c r="B199" s="36"/>
      <c r="C199" s="57"/>
      <c r="D199" s="14"/>
      <c r="E199" s="57"/>
      <c r="F199" s="14"/>
      <c r="G199" s="14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x14ac:dyDescent="0.25">
      <c r="A200" s="14"/>
      <c r="B200" s="36"/>
      <c r="C200" s="57"/>
      <c r="D200" s="14"/>
      <c r="E200" s="57"/>
      <c r="F200" s="14"/>
      <c r="G200" s="14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x14ac:dyDescent="0.25">
      <c r="A201" s="14"/>
      <c r="B201" s="36"/>
      <c r="C201" s="57"/>
      <c r="D201" s="14"/>
      <c r="E201" s="57"/>
      <c r="F201" s="14"/>
      <c r="G201" s="14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x14ac:dyDescent="0.25">
      <c r="A202" s="14"/>
      <c r="B202" s="36"/>
      <c r="C202" s="57"/>
      <c r="D202" s="14"/>
      <c r="E202" s="57"/>
      <c r="F202" s="14"/>
      <c r="G202" s="14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x14ac:dyDescent="0.25">
      <c r="A203" s="14"/>
      <c r="B203" s="36"/>
      <c r="C203" s="57"/>
      <c r="D203" s="14"/>
      <c r="E203" s="57"/>
      <c r="F203" s="14"/>
      <c r="G203" s="14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x14ac:dyDescent="0.25">
      <c r="A204" s="14"/>
      <c r="B204" s="36"/>
      <c r="C204" s="57"/>
      <c r="D204" s="14"/>
      <c r="E204" s="57"/>
      <c r="F204" s="14"/>
      <c r="G204" s="14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x14ac:dyDescent="0.25">
      <c r="A205" s="14"/>
      <c r="B205" s="36"/>
      <c r="C205" s="57"/>
      <c r="D205" s="14"/>
      <c r="E205" s="57"/>
      <c r="F205" s="14"/>
      <c r="G205" s="14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x14ac:dyDescent="0.25">
      <c r="A206" s="14"/>
      <c r="B206" s="36"/>
      <c r="C206" s="57"/>
      <c r="D206" s="14"/>
      <c r="E206" s="57"/>
      <c r="F206" s="14"/>
      <c r="G206" s="14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x14ac:dyDescent="0.25">
      <c r="A207" s="14"/>
      <c r="B207" s="36"/>
      <c r="C207" s="57"/>
      <c r="D207" s="14"/>
      <c r="E207" s="57"/>
      <c r="F207" s="14"/>
      <c r="G207" s="14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x14ac:dyDescent="0.25">
      <c r="A208" s="14"/>
      <c r="B208" s="36"/>
      <c r="C208" s="57"/>
      <c r="D208" s="14"/>
      <c r="E208" s="57"/>
      <c r="F208" s="14"/>
      <c r="G208" s="14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x14ac:dyDescent="0.25">
      <c r="A209" s="14"/>
      <c r="B209" s="36"/>
      <c r="C209" s="57"/>
      <c r="D209" s="14"/>
      <c r="E209" s="57"/>
      <c r="F209" s="14"/>
      <c r="G209" s="14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x14ac:dyDescent="0.25">
      <c r="A210" s="14"/>
      <c r="B210" s="36"/>
      <c r="C210" s="57"/>
      <c r="D210" s="14"/>
      <c r="E210" s="57"/>
      <c r="F210" s="14"/>
      <c r="G210" s="14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x14ac:dyDescent="0.25">
      <c r="A211" s="14"/>
      <c r="B211" s="36"/>
      <c r="C211" s="57"/>
      <c r="D211" s="14"/>
      <c r="E211" s="57"/>
      <c r="F211" s="14"/>
      <c r="G211" s="14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x14ac:dyDescent="0.25">
      <c r="A212" s="14"/>
      <c r="B212" s="36"/>
      <c r="C212" s="57"/>
      <c r="D212" s="14"/>
      <c r="E212" s="57"/>
      <c r="F212" s="14"/>
      <c r="G212" s="14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x14ac:dyDescent="0.25">
      <c r="A213" s="14"/>
      <c r="B213" s="36"/>
      <c r="C213" s="57"/>
      <c r="D213" s="14"/>
      <c r="E213" s="57"/>
      <c r="F213" s="14"/>
      <c r="G213" s="14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x14ac:dyDescent="0.25">
      <c r="A214" s="14"/>
      <c r="B214" s="36"/>
      <c r="C214" s="57"/>
      <c r="D214" s="14"/>
      <c r="E214" s="57"/>
      <c r="F214" s="14"/>
      <c r="G214" s="14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x14ac:dyDescent="0.25">
      <c r="A215" s="14"/>
      <c r="B215" s="36"/>
      <c r="C215" s="57"/>
      <c r="D215" s="14"/>
      <c r="E215" s="57"/>
      <c r="F215" s="14"/>
      <c r="G215" s="14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x14ac:dyDescent="0.25">
      <c r="A216" s="14"/>
      <c r="B216" s="36"/>
      <c r="C216" s="57"/>
      <c r="D216" s="14"/>
      <c r="E216" s="57"/>
      <c r="F216" s="14"/>
      <c r="G216" s="14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x14ac:dyDescent="0.25">
      <c r="A217" s="14"/>
      <c r="B217" s="36"/>
      <c r="C217" s="57"/>
      <c r="D217" s="14"/>
      <c r="E217" s="57"/>
      <c r="F217" s="14"/>
      <c r="G217" s="14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x14ac:dyDescent="0.25">
      <c r="A218" s="14"/>
      <c r="B218" s="36"/>
      <c r="C218" s="57"/>
      <c r="D218" s="14"/>
      <c r="E218" s="57"/>
      <c r="F218" s="14"/>
      <c r="G218" s="14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x14ac:dyDescent="0.25">
      <c r="A219" s="14"/>
      <c r="B219" s="36"/>
      <c r="C219" s="57"/>
      <c r="D219" s="14"/>
      <c r="E219" s="57"/>
      <c r="F219" s="14"/>
      <c r="G219" s="14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x14ac:dyDescent="0.25">
      <c r="A220" s="14"/>
      <c r="B220" s="36"/>
      <c r="C220" s="57"/>
      <c r="D220" s="14"/>
      <c r="E220" s="57"/>
      <c r="F220" s="14"/>
      <c r="G220" s="14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x14ac:dyDescent="0.25">
      <c r="A221" s="14"/>
      <c r="B221" s="36"/>
      <c r="C221" s="57"/>
      <c r="D221" s="14"/>
      <c r="E221" s="57"/>
      <c r="F221" s="14"/>
      <c r="G221" s="14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x14ac:dyDescent="0.25">
      <c r="A222" s="14"/>
      <c r="B222" s="36"/>
      <c r="C222" s="57"/>
      <c r="D222" s="14"/>
      <c r="E222" s="57"/>
      <c r="F222" s="14"/>
      <c r="G222" s="14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x14ac:dyDescent="0.25">
      <c r="A223" s="14"/>
      <c r="B223" s="36"/>
      <c r="C223" s="57"/>
      <c r="D223" s="14"/>
      <c r="E223" s="57"/>
      <c r="F223" s="14"/>
      <c r="G223" s="14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x14ac:dyDescent="0.25">
      <c r="A224" s="14"/>
      <c r="B224" s="36"/>
      <c r="C224" s="57"/>
      <c r="D224" s="14"/>
      <c r="E224" s="57"/>
      <c r="F224" s="14"/>
      <c r="G224" s="14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x14ac:dyDescent="0.25">
      <c r="A225" s="14"/>
      <c r="B225" s="36"/>
      <c r="C225" s="57"/>
      <c r="D225" s="14"/>
      <c r="E225" s="57"/>
      <c r="F225" s="14"/>
      <c r="G225" s="14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x14ac:dyDescent="0.25">
      <c r="A226" s="14"/>
      <c r="B226" s="36"/>
      <c r="C226" s="57"/>
      <c r="D226" s="14"/>
      <c r="E226" s="57"/>
      <c r="F226" s="14"/>
      <c r="G226" s="14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x14ac:dyDescent="0.25">
      <c r="A227" s="14"/>
      <c r="B227" s="36"/>
      <c r="C227" s="57"/>
      <c r="D227" s="14"/>
      <c r="E227" s="57"/>
      <c r="F227" s="14"/>
      <c r="G227" s="14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x14ac:dyDescent="0.25">
      <c r="A228" s="14"/>
      <c r="B228" s="36"/>
      <c r="C228" s="57"/>
      <c r="D228" s="14"/>
      <c r="E228" s="57"/>
      <c r="F228" s="14"/>
      <c r="G228" s="14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x14ac:dyDescent="0.25">
      <c r="A229" s="14"/>
      <c r="B229" s="36"/>
      <c r="C229" s="57"/>
      <c r="D229" s="14"/>
      <c r="E229" s="57"/>
      <c r="F229" s="14"/>
      <c r="G229" s="14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x14ac:dyDescent="0.25">
      <c r="A230" s="14"/>
      <c r="B230" s="36"/>
      <c r="C230" s="57"/>
      <c r="D230" s="14"/>
      <c r="E230" s="57"/>
      <c r="F230" s="14"/>
      <c r="G230" s="14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x14ac:dyDescent="0.25">
      <c r="A231" s="14"/>
      <c r="B231" s="36"/>
      <c r="C231" s="57"/>
      <c r="D231" s="14"/>
      <c r="E231" s="57"/>
      <c r="F231" s="14"/>
      <c r="G231" s="14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x14ac:dyDescent="0.25">
      <c r="A232" s="14"/>
      <c r="B232" s="36"/>
      <c r="C232" s="57"/>
      <c r="D232" s="14"/>
      <c r="E232" s="57"/>
      <c r="F232" s="14"/>
      <c r="G232" s="14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x14ac:dyDescent="0.25">
      <c r="A233" s="14"/>
      <c r="B233" s="36"/>
      <c r="C233" s="57"/>
      <c r="D233" s="14"/>
      <c r="E233" s="57"/>
      <c r="F233" s="14"/>
      <c r="G233" s="14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x14ac:dyDescent="0.25">
      <c r="A234" s="14"/>
      <c r="B234" s="36"/>
      <c r="C234" s="57"/>
      <c r="D234" s="14"/>
      <c r="E234" s="57"/>
      <c r="F234" s="14"/>
      <c r="G234" s="14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x14ac:dyDescent="0.25">
      <c r="A235" s="14"/>
      <c r="B235" s="36"/>
      <c r="C235" s="57"/>
      <c r="D235" s="14"/>
      <c r="E235" s="57"/>
      <c r="F235" s="14"/>
      <c r="G235" s="14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x14ac:dyDescent="0.25">
      <c r="A236" s="14"/>
      <c r="B236" s="36"/>
      <c r="C236" s="57"/>
      <c r="D236" s="14"/>
      <c r="E236" s="57"/>
      <c r="F236" s="14"/>
      <c r="G236" s="14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x14ac:dyDescent="0.25">
      <c r="A237" s="14"/>
      <c r="B237" s="36"/>
      <c r="C237" s="57"/>
      <c r="D237" s="14"/>
      <c r="E237" s="57"/>
      <c r="F237" s="14"/>
      <c r="G237" s="14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x14ac:dyDescent="0.25">
      <c r="A238" s="14"/>
      <c r="B238" s="36"/>
      <c r="C238" s="57"/>
      <c r="D238" s="14"/>
      <c r="E238" s="57"/>
      <c r="F238" s="14"/>
      <c r="G238" s="14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x14ac:dyDescent="0.25">
      <c r="A239" s="14"/>
      <c r="B239" s="36"/>
      <c r="C239" s="57"/>
      <c r="D239" s="14"/>
      <c r="E239" s="57"/>
      <c r="F239" s="14"/>
      <c r="G239" s="14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x14ac:dyDescent="0.25">
      <c r="A240" s="14"/>
      <c r="B240" s="36"/>
      <c r="C240" s="57"/>
      <c r="D240" s="14"/>
      <c r="E240" s="57"/>
      <c r="F240" s="14"/>
      <c r="G240" s="14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x14ac:dyDescent="0.25">
      <c r="A241" s="14"/>
      <c r="B241" s="36"/>
      <c r="C241" s="57"/>
      <c r="D241" s="14"/>
      <c r="E241" s="57"/>
      <c r="F241" s="14"/>
      <c r="G241" s="14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x14ac:dyDescent="0.25">
      <c r="A242" s="14"/>
      <c r="B242" s="36"/>
      <c r="C242" s="57"/>
      <c r="D242" s="14"/>
      <c r="E242" s="57"/>
      <c r="F242" s="14"/>
      <c r="G242" s="14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x14ac:dyDescent="0.25">
      <c r="A243" s="14"/>
      <c r="B243" s="36"/>
      <c r="C243" s="57"/>
      <c r="D243" s="14"/>
      <c r="E243" s="57"/>
      <c r="F243" s="14"/>
      <c r="G243" s="14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x14ac:dyDescent="0.25">
      <c r="A244" s="14"/>
      <c r="B244" s="36"/>
      <c r="C244" s="57"/>
      <c r="D244" s="14"/>
      <c r="E244" s="57"/>
      <c r="F244" s="14"/>
      <c r="G244" s="14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x14ac:dyDescent="0.25">
      <c r="A245" s="14"/>
      <c r="B245" s="36"/>
      <c r="C245" s="57"/>
      <c r="D245" s="14"/>
      <c r="E245" s="57"/>
      <c r="F245" s="14"/>
      <c r="G245" s="14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x14ac:dyDescent="0.25">
      <c r="A246" s="14"/>
      <c r="B246" s="36"/>
      <c r="C246" s="57"/>
      <c r="D246" s="14"/>
      <c r="E246" s="57"/>
      <c r="F246" s="14"/>
      <c r="G246" s="14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x14ac:dyDescent="0.25">
      <c r="A247" s="14"/>
      <c r="B247" s="36"/>
      <c r="C247" s="57"/>
      <c r="D247" s="14"/>
      <c r="E247" s="57"/>
      <c r="F247" s="14"/>
      <c r="G247" s="14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x14ac:dyDescent="0.25">
      <c r="A248" s="14"/>
      <c r="B248" s="36"/>
      <c r="C248" s="57"/>
      <c r="D248" s="14"/>
      <c r="E248" s="57"/>
      <c r="F248" s="14"/>
      <c r="G248" s="14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x14ac:dyDescent="0.25">
      <c r="A249" s="14"/>
      <c r="B249" s="36"/>
      <c r="C249" s="57"/>
      <c r="D249" s="14"/>
      <c r="E249" s="57"/>
      <c r="F249" s="14"/>
      <c r="G249" s="14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x14ac:dyDescent="0.25">
      <c r="A250" s="14"/>
      <c r="B250" s="36"/>
      <c r="C250" s="57"/>
      <c r="D250" s="14"/>
      <c r="E250" s="57"/>
      <c r="F250" s="14"/>
      <c r="G250" s="14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x14ac:dyDescent="0.25">
      <c r="A251" s="14"/>
      <c r="B251" s="36"/>
      <c r="C251" s="57"/>
      <c r="D251" s="14"/>
      <c r="E251" s="57"/>
      <c r="F251" s="14"/>
      <c r="G251" s="14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x14ac:dyDescent="0.25">
      <c r="A252" s="14"/>
      <c r="B252" s="36"/>
      <c r="C252" s="57"/>
      <c r="D252" s="14"/>
      <c r="E252" s="57"/>
      <c r="F252" s="14"/>
      <c r="G252" s="14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x14ac:dyDescent="0.25">
      <c r="A253" s="14"/>
      <c r="B253" s="36"/>
      <c r="C253" s="57"/>
      <c r="D253" s="14"/>
      <c r="E253" s="57"/>
      <c r="F253" s="14"/>
      <c r="G253" s="14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x14ac:dyDescent="0.25">
      <c r="A254" s="14"/>
      <c r="B254" s="36"/>
      <c r="C254" s="57"/>
      <c r="D254" s="14"/>
      <c r="E254" s="57"/>
      <c r="F254" s="14"/>
      <c r="G254" s="14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x14ac:dyDescent="0.25">
      <c r="A255" s="14"/>
      <c r="B255" s="36"/>
      <c r="C255" s="57"/>
      <c r="D255" s="14"/>
      <c r="E255" s="57"/>
      <c r="F255" s="14"/>
      <c r="G255" s="14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x14ac:dyDescent="0.25">
      <c r="A256" s="14"/>
      <c r="B256" s="36"/>
      <c r="C256" s="57"/>
      <c r="D256" s="14"/>
      <c r="E256" s="57"/>
      <c r="F256" s="14"/>
      <c r="G256" s="14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x14ac:dyDescent="0.25">
      <c r="A257" s="14"/>
      <c r="B257" s="36"/>
      <c r="C257" s="57"/>
      <c r="D257" s="14"/>
      <c r="E257" s="57"/>
      <c r="F257" s="14"/>
      <c r="G257" s="14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x14ac:dyDescent="0.25">
      <c r="A258" s="14"/>
      <c r="B258" s="36"/>
      <c r="C258" s="57"/>
      <c r="D258" s="14"/>
      <c r="E258" s="57"/>
      <c r="F258" s="14"/>
      <c r="G258" s="14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x14ac:dyDescent="0.25">
      <c r="A259" s="14"/>
      <c r="B259" s="36"/>
      <c r="C259" s="57"/>
      <c r="D259" s="14"/>
      <c r="E259" s="57"/>
      <c r="F259" s="14"/>
      <c r="G259" s="14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x14ac:dyDescent="0.25">
      <c r="A260" s="14"/>
      <c r="B260" s="36"/>
      <c r="C260" s="57"/>
      <c r="D260" s="14"/>
      <c r="E260" s="57"/>
      <c r="F260" s="14"/>
      <c r="G260" s="14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x14ac:dyDescent="0.25">
      <c r="A261" s="14"/>
      <c r="B261" s="36"/>
      <c r="C261" s="57"/>
      <c r="D261" s="14"/>
      <c r="E261" s="57"/>
      <c r="F261" s="14"/>
      <c r="G261" s="14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x14ac:dyDescent="0.25">
      <c r="A262" s="14"/>
      <c r="B262" s="36"/>
      <c r="C262" s="57"/>
      <c r="D262" s="14"/>
      <c r="E262" s="57"/>
      <c r="F262" s="14"/>
      <c r="G262" s="14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x14ac:dyDescent="0.25">
      <c r="A263" s="14"/>
      <c r="B263" s="36"/>
      <c r="C263" s="57"/>
      <c r="D263" s="14"/>
      <c r="E263" s="57"/>
      <c r="F263" s="14"/>
      <c r="G263" s="14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x14ac:dyDescent="0.25">
      <c r="A264" s="14"/>
      <c r="B264" s="36"/>
      <c r="C264" s="57"/>
      <c r="D264" s="14"/>
      <c r="E264" s="57"/>
      <c r="F264" s="14"/>
      <c r="G264" s="14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x14ac:dyDescent="0.25">
      <c r="A265" s="14"/>
      <c r="B265" s="36"/>
      <c r="C265" s="57"/>
      <c r="D265" s="14"/>
      <c r="E265" s="57"/>
      <c r="F265" s="14"/>
      <c r="G265" s="14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x14ac:dyDescent="0.25">
      <c r="A266" s="14"/>
      <c r="B266" s="36"/>
      <c r="C266" s="57"/>
      <c r="D266" s="14"/>
      <c r="E266" s="57"/>
      <c r="F266" s="14"/>
      <c r="G266" s="14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x14ac:dyDescent="0.25">
      <c r="A267" s="14"/>
      <c r="B267" s="36"/>
      <c r="C267" s="57"/>
      <c r="D267" s="14"/>
      <c r="E267" s="57"/>
      <c r="F267" s="14"/>
      <c r="G267" s="14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x14ac:dyDescent="0.25">
      <c r="A268" s="14"/>
      <c r="B268" s="36"/>
      <c r="C268" s="57"/>
      <c r="D268" s="14"/>
      <c r="E268" s="57"/>
      <c r="F268" s="14"/>
      <c r="G268" s="14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x14ac:dyDescent="0.25">
      <c r="A269" s="14"/>
      <c r="B269" s="36"/>
      <c r="C269" s="57"/>
      <c r="D269" s="14"/>
      <c r="E269" s="57"/>
      <c r="F269" s="14"/>
      <c r="G269" s="14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x14ac:dyDescent="0.25">
      <c r="A270" s="14"/>
      <c r="B270" s="36"/>
      <c r="C270" s="57"/>
      <c r="D270" s="14"/>
      <c r="E270" s="57"/>
      <c r="F270" s="14"/>
      <c r="G270" s="14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x14ac:dyDescent="0.25">
      <c r="A271" s="14"/>
      <c r="B271" s="36"/>
      <c r="C271" s="57"/>
      <c r="D271" s="14"/>
      <c r="E271" s="57"/>
      <c r="F271" s="14"/>
      <c r="G271" s="14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x14ac:dyDescent="0.25">
      <c r="A272" s="14"/>
      <c r="B272" s="36"/>
      <c r="C272" s="57"/>
      <c r="D272" s="14"/>
      <c r="E272" s="57"/>
      <c r="F272" s="14"/>
      <c r="G272" s="14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x14ac:dyDescent="0.25">
      <c r="A273" s="14"/>
      <c r="B273" s="36"/>
      <c r="C273" s="57"/>
      <c r="D273" s="14"/>
      <c r="E273" s="57"/>
      <c r="F273" s="14"/>
      <c r="G273" s="14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x14ac:dyDescent="0.25">
      <c r="A274" s="14"/>
      <c r="B274" s="36"/>
      <c r="C274" s="57"/>
      <c r="D274" s="14"/>
      <c r="E274" s="57"/>
      <c r="F274" s="14"/>
      <c r="G274" s="14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x14ac:dyDescent="0.25">
      <c r="A275" s="14"/>
      <c r="B275" s="36"/>
      <c r="C275" s="57"/>
      <c r="D275" s="14"/>
      <c r="E275" s="57"/>
      <c r="F275" s="14"/>
      <c r="G275" s="14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x14ac:dyDescent="0.25">
      <c r="A276" s="14"/>
      <c r="B276" s="36"/>
      <c r="C276" s="57"/>
      <c r="D276" s="14"/>
      <c r="E276" s="57"/>
      <c r="F276" s="14"/>
      <c r="G276" s="14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x14ac:dyDescent="0.25">
      <c r="A277" s="14"/>
      <c r="B277" s="36"/>
      <c r="C277" s="57"/>
      <c r="D277" s="14"/>
      <c r="E277" s="57"/>
      <c r="F277" s="14"/>
      <c r="G277" s="14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x14ac:dyDescent="0.25">
      <c r="A278" s="14"/>
      <c r="B278" s="36"/>
      <c r="C278" s="57"/>
      <c r="D278" s="14"/>
      <c r="E278" s="57"/>
      <c r="F278" s="14"/>
      <c r="G278" s="14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</sheetData>
  <mergeCells count="8">
    <mergeCell ref="O3:W7"/>
    <mergeCell ref="A4:E4"/>
    <mergeCell ref="A5:E5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DE2AC-6AF6-4DDF-A829-E0A6E86394D2}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4509E-532E-49ED-81B2-6DF3A80B337B}">
  <dimension ref="A1:W278"/>
  <sheetViews>
    <sheetView workbookViewId="0">
      <selection activeCell="H15" sqref="H15"/>
    </sheetView>
  </sheetViews>
  <sheetFormatPr defaultRowHeight="15" x14ac:dyDescent="0.25"/>
  <cols>
    <col min="2" max="2" width="15.28515625" customWidth="1"/>
  </cols>
  <sheetData>
    <row r="1" spans="1:23" x14ac:dyDescent="0.25">
      <c r="A1" s="79" t="s">
        <v>0</v>
      </c>
      <c r="B1" s="80"/>
      <c r="C1" s="80"/>
      <c r="D1" s="80"/>
      <c r="E1" s="81"/>
      <c r="F1" s="1"/>
      <c r="G1" s="82"/>
      <c r="H1" s="82"/>
      <c r="I1" s="82"/>
      <c r="J1" s="82"/>
      <c r="K1" s="82"/>
      <c r="L1" s="82"/>
      <c r="M1" s="8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74" t="s">
        <v>1</v>
      </c>
      <c r="B2" s="74"/>
      <c r="C2" s="74"/>
      <c r="D2" s="74"/>
      <c r="E2" s="74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5" x14ac:dyDescent="0.25">
      <c r="A3" s="74" t="s">
        <v>54</v>
      </c>
      <c r="B3" s="74"/>
      <c r="C3" s="74"/>
      <c r="D3" s="74"/>
      <c r="E3" s="74"/>
      <c r="F3" s="3"/>
      <c r="G3" s="4" t="s">
        <v>3</v>
      </c>
      <c r="H3" s="5"/>
      <c r="I3" s="7" t="s">
        <v>4</v>
      </c>
      <c r="J3" s="2"/>
      <c r="K3" s="8" t="s">
        <v>5</v>
      </c>
      <c r="L3" s="8" t="s">
        <v>6</v>
      </c>
      <c r="M3" s="2"/>
      <c r="N3" s="8" t="s">
        <v>7</v>
      </c>
      <c r="O3" s="73" t="s">
        <v>41</v>
      </c>
      <c r="P3" s="73"/>
      <c r="Q3" s="73"/>
      <c r="R3" s="73"/>
      <c r="S3" s="73"/>
      <c r="T3" s="73"/>
      <c r="U3" s="73"/>
      <c r="V3" s="73"/>
      <c r="W3" s="73"/>
    </row>
    <row r="4" spans="1:23" ht="21" x14ac:dyDescent="0.25">
      <c r="A4" s="74" t="s">
        <v>55</v>
      </c>
      <c r="B4" s="74"/>
      <c r="C4" s="74"/>
      <c r="D4" s="74"/>
      <c r="E4" s="74"/>
      <c r="F4" s="3"/>
      <c r="G4" s="4" t="s">
        <v>8</v>
      </c>
      <c r="H4" s="5"/>
      <c r="I4" s="6"/>
      <c r="J4" s="2"/>
      <c r="K4" s="9" t="s">
        <v>9</v>
      </c>
      <c r="L4" s="9">
        <v>3</v>
      </c>
      <c r="M4" s="2"/>
      <c r="N4" s="10">
        <v>3</v>
      </c>
      <c r="O4" s="73"/>
      <c r="P4" s="73"/>
      <c r="Q4" s="73"/>
      <c r="R4" s="73"/>
      <c r="S4" s="73"/>
      <c r="T4" s="73"/>
      <c r="U4" s="73"/>
      <c r="V4" s="73"/>
      <c r="W4" s="73"/>
    </row>
    <row r="5" spans="1:23" ht="21" x14ac:dyDescent="0.25">
      <c r="A5" s="75" t="s">
        <v>56</v>
      </c>
      <c r="B5" s="76"/>
      <c r="C5" s="76"/>
      <c r="D5" s="76"/>
      <c r="E5" s="77"/>
      <c r="F5" s="3"/>
      <c r="G5" s="4" t="s">
        <v>10</v>
      </c>
      <c r="H5" s="11">
        <f>D12</f>
        <v>100</v>
      </c>
      <c r="I5" s="6"/>
      <c r="J5" s="2"/>
      <c r="K5" s="12" t="s">
        <v>11</v>
      </c>
      <c r="L5" s="12">
        <v>2</v>
      </c>
      <c r="M5" s="2"/>
      <c r="N5" s="13">
        <v>2</v>
      </c>
      <c r="O5" s="73"/>
      <c r="P5" s="73"/>
      <c r="Q5" s="73"/>
      <c r="R5" s="73"/>
      <c r="S5" s="73"/>
      <c r="T5" s="73"/>
      <c r="U5" s="73"/>
      <c r="V5" s="73"/>
      <c r="W5" s="73"/>
    </row>
    <row r="6" spans="1:23" ht="21" x14ac:dyDescent="0.25">
      <c r="A6" s="14"/>
      <c r="B6" s="15" t="s">
        <v>12</v>
      </c>
      <c r="C6" s="16" t="s">
        <v>13</v>
      </c>
      <c r="D6" s="16" t="s">
        <v>14</v>
      </c>
      <c r="E6" s="16" t="s">
        <v>15</v>
      </c>
      <c r="F6" s="16" t="s">
        <v>14</v>
      </c>
      <c r="G6" s="4" t="s">
        <v>15</v>
      </c>
      <c r="H6" s="17">
        <f>F12</f>
        <v>100</v>
      </c>
      <c r="I6" s="6"/>
      <c r="J6" s="2"/>
      <c r="K6" s="18" t="s">
        <v>16</v>
      </c>
      <c r="L6" s="18">
        <v>1</v>
      </c>
      <c r="M6" s="2"/>
      <c r="N6" s="19">
        <v>1</v>
      </c>
      <c r="O6" s="73"/>
      <c r="P6" s="73"/>
      <c r="Q6" s="73"/>
      <c r="R6" s="73"/>
      <c r="S6" s="73"/>
      <c r="T6" s="73"/>
      <c r="U6" s="73"/>
      <c r="V6" s="73"/>
      <c r="W6" s="73"/>
    </row>
    <row r="7" spans="1:23" ht="60" x14ac:dyDescent="0.25">
      <c r="A7" s="14"/>
      <c r="B7" s="20" t="s">
        <v>17</v>
      </c>
      <c r="C7" s="21" t="s">
        <v>18</v>
      </c>
      <c r="D7" s="21"/>
      <c r="E7" s="22" t="s">
        <v>18</v>
      </c>
      <c r="F7" s="22"/>
      <c r="G7" s="23" t="s">
        <v>19</v>
      </c>
      <c r="H7" s="24">
        <f>AVERAGE(H5:H6)</f>
        <v>100</v>
      </c>
      <c r="I7" s="25">
        <v>0.6</v>
      </c>
      <c r="J7" s="2"/>
      <c r="K7" s="26" t="s">
        <v>20</v>
      </c>
      <c r="L7" s="26">
        <v>0</v>
      </c>
      <c r="M7" s="2"/>
      <c r="N7" s="27"/>
      <c r="O7" s="73"/>
      <c r="P7" s="73"/>
      <c r="Q7" s="73"/>
      <c r="R7" s="73"/>
      <c r="S7" s="73"/>
      <c r="T7" s="73"/>
      <c r="U7" s="73"/>
      <c r="V7" s="73"/>
      <c r="W7" s="73"/>
    </row>
    <row r="8" spans="1:23" x14ac:dyDescent="0.25">
      <c r="A8" s="14"/>
      <c r="B8" s="20" t="s">
        <v>21</v>
      </c>
      <c r="C8" s="22" t="s">
        <v>22</v>
      </c>
      <c r="D8" s="22"/>
      <c r="E8" s="22" t="s">
        <v>23</v>
      </c>
      <c r="F8" s="22"/>
      <c r="G8" s="23" t="s">
        <v>24</v>
      </c>
      <c r="H8" s="4" t="s">
        <v>25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14"/>
      <c r="B9" s="20" t="s">
        <v>26</v>
      </c>
      <c r="C9" s="22" t="s">
        <v>27</v>
      </c>
      <c r="D9" s="22"/>
      <c r="E9" s="22" t="s">
        <v>27</v>
      </c>
      <c r="F9" s="28"/>
      <c r="G9" s="14"/>
      <c r="H9" s="29"/>
      <c r="I9" s="29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75" x14ac:dyDescent="0.25">
      <c r="A10" s="14"/>
      <c r="B10" s="20" t="s">
        <v>28</v>
      </c>
      <c r="C10" s="22">
        <v>50</v>
      </c>
      <c r="D10" s="30">
        <f>(0.6*50)</f>
        <v>30</v>
      </c>
      <c r="E10" s="31">
        <v>50</v>
      </c>
      <c r="F10" s="32">
        <f>0.6*50</f>
        <v>30</v>
      </c>
      <c r="G10" s="68"/>
      <c r="H10" s="34" t="s">
        <v>29</v>
      </c>
      <c r="I10" s="34" t="s">
        <v>30</v>
      </c>
      <c r="J10" s="69" t="s">
        <v>31</v>
      </c>
      <c r="K10" s="69" t="s">
        <v>32</v>
      </c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29"/>
    </row>
    <row r="11" spans="1:23" ht="15.75" x14ac:dyDescent="0.25">
      <c r="A11" s="14">
        <v>1</v>
      </c>
      <c r="B11" s="61" t="s">
        <v>42</v>
      </c>
      <c r="C11" s="37">
        <v>49.166666666666664</v>
      </c>
      <c r="D11" s="37">
        <f>COUNTIF(C11:C16,"&gt;="&amp;D10)</f>
        <v>6</v>
      </c>
      <c r="E11" s="37">
        <v>34.444444444444443</v>
      </c>
      <c r="F11" s="38">
        <f>COUNTIF(E11:E16,"&gt;="&amp;F10)</f>
        <v>6</v>
      </c>
      <c r="G11" s="70" t="s">
        <v>36</v>
      </c>
      <c r="H11" s="64">
        <v>2</v>
      </c>
      <c r="I11" s="64">
        <v>2</v>
      </c>
      <c r="J11" s="64">
        <v>1</v>
      </c>
      <c r="K11" s="64">
        <v>1</v>
      </c>
      <c r="L11" s="40"/>
      <c r="M11" s="40"/>
      <c r="N11" s="40"/>
      <c r="O11" s="40"/>
      <c r="P11" s="40"/>
      <c r="Q11" s="40"/>
      <c r="R11" s="40"/>
      <c r="S11" s="40"/>
      <c r="T11" s="40"/>
      <c r="U11" s="41"/>
      <c r="V11" s="41"/>
      <c r="W11" s="41"/>
    </row>
    <row r="12" spans="1:23" ht="15.75" x14ac:dyDescent="0.25">
      <c r="A12" s="14">
        <v>2</v>
      </c>
      <c r="B12" s="61" t="s">
        <v>43</v>
      </c>
      <c r="C12" s="37">
        <v>60</v>
      </c>
      <c r="D12" s="42">
        <f>(D11/6)*100</f>
        <v>100</v>
      </c>
      <c r="E12" s="37">
        <v>37.222222222222221</v>
      </c>
      <c r="F12" s="62">
        <f>(F11/6)*100</f>
        <v>100</v>
      </c>
      <c r="G12" s="70" t="s">
        <v>37</v>
      </c>
      <c r="H12" s="64">
        <v>1</v>
      </c>
      <c r="I12" s="64">
        <v>1</v>
      </c>
      <c r="J12" s="64">
        <v>2</v>
      </c>
      <c r="K12" s="64">
        <v>2</v>
      </c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</row>
    <row r="13" spans="1:23" ht="15.75" x14ac:dyDescent="0.25">
      <c r="A13" s="14">
        <v>3</v>
      </c>
      <c r="B13" s="61" t="s">
        <v>44</v>
      </c>
      <c r="C13" s="37">
        <v>55</v>
      </c>
      <c r="D13" s="37"/>
      <c r="E13" s="37">
        <v>32.222222222222221</v>
      </c>
      <c r="F13" s="44"/>
      <c r="G13" s="70" t="s">
        <v>38</v>
      </c>
      <c r="H13" s="64">
        <v>2</v>
      </c>
      <c r="I13" s="64">
        <v>2</v>
      </c>
      <c r="J13" s="64">
        <v>2</v>
      </c>
      <c r="K13" s="64">
        <v>2</v>
      </c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</row>
    <row r="14" spans="1:23" ht="15.75" x14ac:dyDescent="0.25">
      <c r="A14" s="14">
        <v>4</v>
      </c>
      <c r="B14" s="61" t="s">
        <v>45</v>
      </c>
      <c r="C14" s="37">
        <v>47.5</v>
      </c>
      <c r="D14" s="37"/>
      <c r="E14" s="37">
        <v>31.666666666666668</v>
      </c>
      <c r="F14" s="44"/>
      <c r="G14" s="71" t="s">
        <v>39</v>
      </c>
      <c r="H14" s="64">
        <f>AVERAGE(H11:H13)</f>
        <v>1.6666666666666667</v>
      </c>
      <c r="I14" s="64">
        <f t="shared" ref="I14:K14" si="0">AVERAGE(I11:I13)</f>
        <v>1.6666666666666667</v>
      </c>
      <c r="J14" s="64">
        <f t="shared" si="0"/>
        <v>1.6666666666666667</v>
      </c>
      <c r="K14" s="64">
        <f t="shared" si="0"/>
        <v>1.6666666666666667</v>
      </c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</row>
    <row r="15" spans="1:23" ht="15.75" x14ac:dyDescent="0.25">
      <c r="A15" s="14">
        <v>5</v>
      </c>
      <c r="B15" s="61" t="s">
        <v>46</v>
      </c>
      <c r="C15" s="37">
        <v>41.666666666666664</v>
      </c>
      <c r="D15" s="37"/>
      <c r="E15" s="37">
        <v>31.111111111111111</v>
      </c>
      <c r="F15" s="44"/>
      <c r="G15" s="72" t="s">
        <v>40</v>
      </c>
      <c r="H15" s="65">
        <f>(100*H14)/100</f>
        <v>1.666666666666667</v>
      </c>
      <c r="I15" s="65">
        <f t="shared" ref="I15:K15" si="1">(100*I14)/100</f>
        <v>1.666666666666667</v>
      </c>
      <c r="J15" s="65">
        <f t="shared" si="1"/>
        <v>1.666666666666667</v>
      </c>
      <c r="K15" s="65">
        <f t="shared" si="1"/>
        <v>1.666666666666667</v>
      </c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</row>
    <row r="16" spans="1:23" x14ac:dyDescent="0.25">
      <c r="A16" s="14">
        <v>6</v>
      </c>
      <c r="B16" s="61" t="s">
        <v>47</v>
      </c>
      <c r="C16" s="37">
        <v>56.666666666666664</v>
      </c>
      <c r="D16" s="37"/>
      <c r="E16" s="37">
        <v>33.888888888888886</v>
      </c>
      <c r="F16" s="44"/>
    </row>
    <row r="17" spans="1:23" x14ac:dyDescent="0.25">
      <c r="A17" s="14"/>
      <c r="B17" s="36"/>
      <c r="C17" s="37"/>
      <c r="D17" s="37"/>
      <c r="E17" s="37"/>
      <c r="F17" s="37"/>
    </row>
    <row r="18" spans="1:23" x14ac:dyDescent="0.25">
      <c r="A18" s="14"/>
      <c r="B18" s="36"/>
      <c r="C18" s="37"/>
      <c r="D18" s="37"/>
      <c r="E18" s="37"/>
      <c r="F18" s="48"/>
    </row>
    <row r="19" spans="1:23" x14ac:dyDescent="0.25">
      <c r="A19" s="14"/>
      <c r="B19" s="36"/>
      <c r="C19" s="37"/>
      <c r="D19" s="37"/>
      <c r="E19" s="37"/>
      <c r="F19" s="48"/>
      <c r="G19" s="14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x14ac:dyDescent="0.25">
      <c r="A20" s="14"/>
      <c r="B20" s="36"/>
      <c r="C20" s="37"/>
      <c r="D20" s="37"/>
      <c r="E20" s="37"/>
      <c r="F20" s="48"/>
      <c r="G20" s="14"/>
      <c r="H20" s="2"/>
      <c r="I20" s="2"/>
      <c r="J20" s="29"/>
      <c r="K20" s="29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x14ac:dyDescent="0.25">
      <c r="A21" s="14"/>
      <c r="B21" s="36"/>
      <c r="C21" s="37"/>
      <c r="D21" s="37"/>
      <c r="E21" s="37"/>
      <c r="F21" s="48"/>
      <c r="G21" s="14"/>
      <c r="H21" s="49"/>
      <c r="I21" s="78"/>
      <c r="J21" s="78"/>
      <c r="K21" s="2"/>
      <c r="L21" s="2"/>
      <c r="M21" s="29"/>
      <c r="N21" s="29"/>
      <c r="O21" s="29"/>
      <c r="P21" s="29"/>
      <c r="Q21" s="29"/>
      <c r="R21" s="2"/>
      <c r="S21" s="2"/>
      <c r="T21" s="2"/>
      <c r="U21" s="2"/>
      <c r="V21" s="2"/>
      <c r="W21" s="2"/>
    </row>
    <row r="22" spans="1:23" x14ac:dyDescent="0.25">
      <c r="A22" s="14"/>
      <c r="B22" s="36"/>
      <c r="C22" s="37"/>
      <c r="D22" s="37"/>
      <c r="E22" s="37"/>
      <c r="F22" s="48"/>
      <c r="G22" s="14"/>
      <c r="H22" s="50"/>
      <c r="I22" s="51"/>
      <c r="J22" s="51"/>
      <c r="K22" s="2"/>
      <c r="L22" s="2"/>
      <c r="M22" s="29"/>
      <c r="N22" s="29"/>
      <c r="O22" s="29"/>
      <c r="P22" s="29"/>
      <c r="Q22" s="29"/>
      <c r="R22" s="2"/>
      <c r="S22" s="2"/>
      <c r="T22" s="2"/>
      <c r="U22" s="2"/>
      <c r="V22" s="2"/>
      <c r="W22" s="2"/>
    </row>
    <row r="23" spans="1:23" x14ac:dyDescent="0.25">
      <c r="A23" s="14"/>
      <c r="B23" s="36"/>
      <c r="C23" s="37"/>
      <c r="D23" s="37"/>
      <c r="E23" s="37"/>
      <c r="F23" s="48"/>
      <c r="G23" s="14"/>
      <c r="H23" s="14"/>
      <c r="I23" s="2"/>
      <c r="J23" s="2"/>
      <c r="K23" s="2"/>
      <c r="L23" s="2"/>
      <c r="M23" s="2"/>
      <c r="N23" s="29"/>
      <c r="O23" s="29"/>
      <c r="P23" s="29"/>
      <c r="Q23" s="29"/>
      <c r="R23" s="29"/>
      <c r="S23" s="2"/>
      <c r="T23" s="2"/>
      <c r="U23" s="2"/>
      <c r="V23" s="2"/>
      <c r="W23" s="2"/>
    </row>
    <row r="24" spans="1:23" x14ac:dyDescent="0.25">
      <c r="A24" s="14"/>
      <c r="B24" s="36"/>
      <c r="C24" s="37"/>
      <c r="D24" s="37"/>
      <c r="E24" s="37"/>
      <c r="F24" s="48"/>
      <c r="G24" s="14"/>
      <c r="H24" s="2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2"/>
    </row>
    <row r="25" spans="1:23" ht="15.75" x14ac:dyDescent="0.25">
      <c r="A25" s="14"/>
      <c r="B25" s="36"/>
      <c r="C25" s="37"/>
      <c r="D25" s="52"/>
      <c r="E25" s="37"/>
      <c r="F25" s="53"/>
      <c r="G25" s="54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2"/>
    </row>
    <row r="26" spans="1:23" ht="15.75" x14ac:dyDescent="0.25">
      <c r="A26" s="14"/>
      <c r="B26" s="36"/>
      <c r="C26" s="37"/>
      <c r="D26" s="37"/>
      <c r="E26" s="37"/>
      <c r="F26" s="48"/>
      <c r="G26" s="54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2"/>
    </row>
    <row r="27" spans="1:23" ht="15.75" x14ac:dyDescent="0.25">
      <c r="A27" s="14"/>
      <c r="B27" s="36"/>
      <c r="C27" s="37"/>
      <c r="D27" s="37"/>
      <c r="E27" s="37"/>
      <c r="F27" s="48"/>
      <c r="G27" s="54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2"/>
    </row>
    <row r="28" spans="1:23" ht="15.75" x14ac:dyDescent="0.25">
      <c r="A28" s="14"/>
      <c r="B28" s="36"/>
      <c r="C28" s="37"/>
      <c r="D28" s="37"/>
      <c r="E28" s="37"/>
      <c r="F28" s="48"/>
      <c r="G28" s="54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2"/>
    </row>
    <row r="29" spans="1:23" ht="15.75" x14ac:dyDescent="0.25">
      <c r="A29" s="14"/>
      <c r="B29" s="36"/>
      <c r="C29" s="37"/>
      <c r="D29" s="37"/>
      <c r="E29" s="37"/>
      <c r="F29" s="48"/>
      <c r="G29" s="54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2"/>
    </row>
    <row r="30" spans="1:23" ht="15.75" x14ac:dyDescent="0.25">
      <c r="A30" s="14"/>
      <c r="B30" s="36"/>
      <c r="C30" s="37"/>
      <c r="D30" s="37"/>
      <c r="E30" s="37"/>
      <c r="F30" s="48"/>
      <c r="G30" s="54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2"/>
    </row>
    <row r="31" spans="1:23" ht="15.75" x14ac:dyDescent="0.25">
      <c r="A31" s="14"/>
      <c r="B31" s="36"/>
      <c r="C31" s="37"/>
      <c r="D31" s="37"/>
      <c r="E31" s="37"/>
      <c r="F31" s="48"/>
      <c r="G31" s="54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2"/>
    </row>
    <row r="32" spans="1:23" ht="15.75" x14ac:dyDescent="0.25">
      <c r="A32" s="14"/>
      <c r="B32" s="36"/>
      <c r="C32" s="37"/>
      <c r="D32" s="37"/>
      <c r="E32" s="37"/>
      <c r="F32" s="48"/>
      <c r="G32" s="54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2"/>
    </row>
    <row r="33" spans="1:23" ht="15.75" x14ac:dyDescent="0.25">
      <c r="A33" s="14"/>
      <c r="B33" s="36"/>
      <c r="C33" s="37"/>
      <c r="D33" s="37"/>
      <c r="E33" s="37"/>
      <c r="F33" s="48"/>
      <c r="G33" s="54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2"/>
    </row>
    <row r="34" spans="1:23" ht="15.75" x14ac:dyDescent="0.25">
      <c r="A34" s="14"/>
      <c r="B34" s="36"/>
      <c r="C34" s="37"/>
      <c r="D34" s="37"/>
      <c r="E34" s="37"/>
      <c r="F34" s="48"/>
      <c r="G34" s="54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</row>
    <row r="35" spans="1:23" x14ac:dyDescent="0.25">
      <c r="A35" s="14"/>
      <c r="B35" s="36"/>
      <c r="C35" s="37"/>
      <c r="D35" s="37"/>
      <c r="E35" s="37"/>
      <c r="F35" s="48"/>
      <c r="G35" s="55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2"/>
    </row>
    <row r="36" spans="1:23" x14ac:dyDescent="0.25">
      <c r="A36" s="14"/>
      <c r="B36" s="36"/>
      <c r="C36" s="37"/>
      <c r="D36" s="37"/>
      <c r="E36" s="37"/>
      <c r="F36" s="48"/>
      <c r="G36" s="14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x14ac:dyDescent="0.25">
      <c r="A37" s="14"/>
      <c r="B37" s="36"/>
      <c r="C37" s="37"/>
      <c r="D37" s="37"/>
      <c r="E37" s="37"/>
      <c r="F37" s="48"/>
      <c r="G37" s="14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75" x14ac:dyDescent="0.25">
      <c r="A38" s="14"/>
      <c r="B38" s="36"/>
      <c r="C38" s="37"/>
      <c r="D38" s="37"/>
      <c r="E38" s="37"/>
      <c r="F38" s="48"/>
      <c r="G38" s="54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2"/>
    </row>
    <row r="39" spans="1:23" ht="15.75" x14ac:dyDescent="0.25">
      <c r="A39" s="14"/>
      <c r="B39" s="36"/>
      <c r="C39" s="37"/>
      <c r="D39" s="37"/>
      <c r="E39" s="37"/>
      <c r="F39" s="48"/>
      <c r="G39" s="54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2"/>
    </row>
    <row r="40" spans="1:23" ht="15.75" x14ac:dyDescent="0.25">
      <c r="A40" s="14"/>
      <c r="B40" s="36"/>
      <c r="C40" s="37"/>
      <c r="D40" s="37"/>
      <c r="E40" s="37"/>
      <c r="F40" s="48"/>
      <c r="G40" s="54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2"/>
    </row>
    <row r="41" spans="1:23" ht="15.75" x14ac:dyDescent="0.25">
      <c r="A41" s="14"/>
      <c r="B41" s="36"/>
      <c r="C41" s="37"/>
      <c r="D41" s="37"/>
      <c r="E41" s="37"/>
      <c r="F41" s="48"/>
      <c r="G41" s="54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2"/>
    </row>
    <row r="42" spans="1:23" ht="15.75" x14ac:dyDescent="0.25">
      <c r="A42" s="14"/>
      <c r="B42" s="36"/>
      <c r="C42" s="37"/>
      <c r="D42" s="37"/>
      <c r="E42" s="37"/>
      <c r="F42" s="48"/>
      <c r="G42" s="54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2"/>
    </row>
    <row r="43" spans="1:23" ht="15.75" x14ac:dyDescent="0.25">
      <c r="A43" s="14"/>
      <c r="B43" s="36"/>
      <c r="C43" s="37"/>
      <c r="D43" s="37"/>
      <c r="E43" s="37"/>
      <c r="F43" s="48"/>
      <c r="G43" s="54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2"/>
    </row>
    <row r="44" spans="1:23" ht="15.75" x14ac:dyDescent="0.25">
      <c r="A44" s="14"/>
      <c r="B44" s="36"/>
      <c r="C44" s="37"/>
      <c r="D44" s="37"/>
      <c r="E44" s="37"/>
      <c r="F44" s="48"/>
      <c r="G44" s="54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2"/>
    </row>
    <row r="45" spans="1:23" ht="15.75" x14ac:dyDescent="0.25">
      <c r="A45" s="14"/>
      <c r="B45" s="36"/>
      <c r="C45" s="37"/>
      <c r="D45" s="37"/>
      <c r="E45" s="37"/>
      <c r="F45" s="48"/>
      <c r="G45" s="54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2"/>
    </row>
    <row r="46" spans="1:23" ht="15.75" x14ac:dyDescent="0.25">
      <c r="A46" s="14"/>
      <c r="B46" s="36"/>
      <c r="C46" s="37"/>
      <c r="D46" s="37"/>
      <c r="E46" s="37"/>
      <c r="F46" s="48"/>
      <c r="G46" s="54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2"/>
    </row>
    <row r="47" spans="1:23" ht="15.75" x14ac:dyDescent="0.25">
      <c r="A47" s="14"/>
      <c r="B47" s="36"/>
      <c r="C47" s="37"/>
      <c r="D47" s="37"/>
      <c r="E47" s="37"/>
      <c r="F47" s="48"/>
      <c r="G47" s="54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2"/>
    </row>
    <row r="48" spans="1:23" ht="15.75" x14ac:dyDescent="0.25">
      <c r="A48" s="14"/>
      <c r="B48" s="36"/>
      <c r="C48" s="37"/>
      <c r="D48" s="37"/>
      <c r="E48" s="37"/>
      <c r="F48" s="48"/>
      <c r="G48" s="54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2"/>
    </row>
    <row r="49" spans="1:23" x14ac:dyDescent="0.25">
      <c r="A49" s="14"/>
      <c r="B49" s="36"/>
      <c r="C49" s="37"/>
      <c r="D49" s="37"/>
      <c r="E49" s="37"/>
      <c r="F49" s="48"/>
      <c r="G49" s="55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2"/>
    </row>
    <row r="50" spans="1:23" x14ac:dyDescent="0.25">
      <c r="A50" s="14"/>
      <c r="B50" s="36"/>
      <c r="C50" s="37"/>
      <c r="D50" s="37"/>
      <c r="E50" s="37"/>
      <c r="F50" s="48"/>
      <c r="G50" s="14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x14ac:dyDescent="0.25">
      <c r="A51" s="14"/>
      <c r="B51" s="36"/>
      <c r="C51" s="37"/>
      <c r="D51" s="37"/>
      <c r="E51" s="37"/>
      <c r="F51" s="48"/>
      <c r="G51" s="14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75" x14ac:dyDescent="0.25">
      <c r="A52" s="14"/>
      <c r="B52" s="36"/>
      <c r="C52" s="37"/>
      <c r="D52" s="52"/>
      <c r="E52" s="37"/>
      <c r="F52" s="53"/>
      <c r="G52" s="54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2"/>
    </row>
    <row r="53" spans="1:23" ht="15.75" x14ac:dyDescent="0.25">
      <c r="A53" s="14"/>
      <c r="B53" s="36"/>
      <c r="C53" s="37"/>
      <c r="D53" s="52"/>
      <c r="E53" s="37"/>
      <c r="F53" s="53"/>
      <c r="G53" s="54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2"/>
    </row>
    <row r="54" spans="1:23" ht="15.75" x14ac:dyDescent="0.25">
      <c r="A54" s="14"/>
      <c r="B54" s="36"/>
      <c r="C54" s="37"/>
      <c r="D54" s="37"/>
      <c r="E54" s="37"/>
      <c r="F54" s="48"/>
      <c r="G54" s="54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2"/>
    </row>
    <row r="55" spans="1:23" ht="15.75" x14ac:dyDescent="0.25">
      <c r="A55" s="14"/>
      <c r="B55" s="36"/>
      <c r="C55" s="37"/>
      <c r="D55" s="37"/>
      <c r="E55" s="37"/>
      <c r="F55" s="48"/>
      <c r="G55" s="54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2"/>
    </row>
    <row r="56" spans="1:23" ht="15.75" x14ac:dyDescent="0.25">
      <c r="A56" s="14"/>
      <c r="B56" s="36"/>
      <c r="C56" s="37"/>
      <c r="D56" s="37"/>
      <c r="E56" s="37"/>
      <c r="F56" s="48"/>
      <c r="G56" s="54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2"/>
    </row>
    <row r="57" spans="1:23" ht="15.75" x14ac:dyDescent="0.25">
      <c r="A57" s="14"/>
      <c r="B57" s="36"/>
      <c r="C57" s="37"/>
      <c r="D57" s="37"/>
      <c r="E57" s="37"/>
      <c r="F57" s="48"/>
      <c r="G57" s="54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2"/>
    </row>
    <row r="58" spans="1:23" ht="15.75" x14ac:dyDescent="0.25">
      <c r="A58" s="14"/>
      <c r="B58" s="36"/>
      <c r="C58" s="37"/>
      <c r="D58" s="37"/>
      <c r="E58" s="37"/>
      <c r="F58" s="48"/>
      <c r="G58" s="54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2"/>
    </row>
    <row r="59" spans="1:23" ht="15.75" x14ac:dyDescent="0.25">
      <c r="A59" s="14"/>
      <c r="B59" s="36"/>
      <c r="C59" s="37"/>
      <c r="D59" s="37"/>
      <c r="E59" s="37"/>
      <c r="F59" s="48"/>
      <c r="G59" s="54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2"/>
    </row>
    <row r="60" spans="1:23" ht="15.75" x14ac:dyDescent="0.25">
      <c r="A60" s="14"/>
      <c r="B60" s="36"/>
      <c r="C60" s="37"/>
      <c r="D60" s="37"/>
      <c r="E60" s="37"/>
      <c r="F60" s="48"/>
      <c r="G60" s="54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2"/>
    </row>
    <row r="61" spans="1:23" ht="15.75" x14ac:dyDescent="0.25">
      <c r="A61" s="14"/>
      <c r="B61" s="36"/>
      <c r="C61" s="37"/>
      <c r="D61" s="37"/>
      <c r="E61" s="37"/>
      <c r="F61" s="48"/>
      <c r="G61" s="54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2"/>
    </row>
    <row r="62" spans="1:23" ht="15.75" x14ac:dyDescent="0.25">
      <c r="A62" s="14"/>
      <c r="B62" s="36"/>
      <c r="C62" s="37"/>
      <c r="D62" s="37"/>
      <c r="E62" s="37"/>
      <c r="F62" s="48"/>
      <c r="G62" s="54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2"/>
    </row>
    <row r="63" spans="1:23" x14ac:dyDescent="0.25">
      <c r="A63" s="14"/>
      <c r="B63" s="36"/>
      <c r="C63" s="37"/>
      <c r="D63" s="37"/>
      <c r="E63" s="37"/>
      <c r="F63" s="48"/>
      <c r="G63" s="14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x14ac:dyDescent="0.25">
      <c r="A64" s="14"/>
      <c r="B64" s="36"/>
      <c r="C64" s="37"/>
      <c r="D64" s="37"/>
      <c r="E64" s="37"/>
      <c r="F64" s="48"/>
      <c r="G64" s="14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x14ac:dyDescent="0.25">
      <c r="A65" s="14"/>
      <c r="B65" s="36"/>
      <c r="C65" s="37"/>
      <c r="D65" s="37"/>
      <c r="E65" s="37"/>
      <c r="F65" s="48"/>
      <c r="G65" s="14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x14ac:dyDescent="0.25">
      <c r="A66" s="14"/>
      <c r="B66" s="36"/>
      <c r="C66" s="37"/>
      <c r="D66" s="37"/>
      <c r="E66" s="37"/>
      <c r="F66" s="48"/>
      <c r="G66" s="14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x14ac:dyDescent="0.25">
      <c r="A67" s="14"/>
      <c r="B67" s="36"/>
      <c r="C67" s="37"/>
      <c r="D67" s="37"/>
      <c r="E67" s="37"/>
      <c r="F67" s="48"/>
      <c r="G67" s="14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x14ac:dyDescent="0.25">
      <c r="A68" s="14"/>
      <c r="B68" s="36"/>
      <c r="C68" s="37"/>
      <c r="D68" s="37"/>
      <c r="E68" s="37"/>
      <c r="F68" s="48"/>
      <c r="G68" s="14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x14ac:dyDescent="0.25">
      <c r="A69" s="14"/>
      <c r="B69" s="36"/>
      <c r="C69" s="37"/>
      <c r="D69" s="37"/>
      <c r="E69" s="37"/>
      <c r="F69" s="48"/>
      <c r="G69" s="14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x14ac:dyDescent="0.25">
      <c r="A70" s="14"/>
      <c r="B70" s="36"/>
      <c r="C70" s="37"/>
      <c r="D70" s="37"/>
      <c r="E70" s="37"/>
      <c r="F70" s="48"/>
      <c r="G70" s="14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x14ac:dyDescent="0.25">
      <c r="A71" s="14"/>
      <c r="B71" s="36"/>
      <c r="C71" s="37"/>
      <c r="D71" s="37"/>
      <c r="E71" s="37"/>
      <c r="F71" s="48"/>
      <c r="G71" s="14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x14ac:dyDescent="0.25">
      <c r="A72" s="14"/>
      <c r="B72" s="36"/>
      <c r="C72" s="37"/>
      <c r="D72" s="37"/>
      <c r="E72" s="37"/>
      <c r="F72" s="48"/>
      <c r="G72" s="14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x14ac:dyDescent="0.25">
      <c r="A73" s="14"/>
      <c r="B73" s="36"/>
      <c r="C73" s="37"/>
      <c r="D73" s="37"/>
      <c r="E73" s="37"/>
      <c r="F73" s="48"/>
      <c r="G73" s="14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x14ac:dyDescent="0.25">
      <c r="A74" s="14"/>
      <c r="B74" s="36"/>
      <c r="C74" s="37"/>
      <c r="D74" s="37"/>
      <c r="E74" s="37"/>
      <c r="F74" s="48"/>
      <c r="G74" s="14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x14ac:dyDescent="0.25">
      <c r="A75" s="14"/>
      <c r="B75" s="36"/>
      <c r="C75" s="37"/>
      <c r="D75" s="37"/>
      <c r="E75" s="37"/>
      <c r="F75" s="48"/>
      <c r="G75" s="14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x14ac:dyDescent="0.25">
      <c r="A76" s="14"/>
      <c r="B76" s="36"/>
      <c r="C76" s="57"/>
      <c r="D76" s="37"/>
      <c r="E76" s="57"/>
      <c r="F76" s="48"/>
      <c r="G76" s="14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x14ac:dyDescent="0.25">
      <c r="A77" s="14"/>
      <c r="B77" s="36"/>
      <c r="C77" s="57"/>
      <c r="D77" s="37"/>
      <c r="E77" s="57"/>
      <c r="F77" s="48"/>
      <c r="G77" s="14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x14ac:dyDescent="0.25">
      <c r="A78" s="14"/>
      <c r="B78" s="36"/>
      <c r="C78" s="57"/>
      <c r="D78" s="37"/>
      <c r="E78" s="57"/>
      <c r="F78" s="48"/>
      <c r="G78" s="14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x14ac:dyDescent="0.25">
      <c r="A79" s="14"/>
      <c r="B79" s="36"/>
      <c r="C79" s="57"/>
      <c r="D79" s="37"/>
      <c r="E79" s="57"/>
      <c r="F79" s="48"/>
      <c r="G79" s="57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x14ac:dyDescent="0.25">
      <c r="A80" s="14"/>
      <c r="B80" s="36"/>
      <c r="C80" s="57"/>
      <c r="D80" s="52"/>
      <c r="E80" s="57"/>
      <c r="F80" s="53"/>
      <c r="G80" s="57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x14ac:dyDescent="0.25">
      <c r="A81" s="14"/>
      <c r="B81" s="36"/>
      <c r="C81" s="57"/>
      <c r="D81" s="52"/>
      <c r="E81" s="57"/>
      <c r="F81" s="53"/>
      <c r="G81" s="57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x14ac:dyDescent="0.25">
      <c r="A82" s="14"/>
      <c r="B82" s="36"/>
      <c r="C82" s="57"/>
      <c r="D82" s="37"/>
      <c r="E82" s="57"/>
      <c r="F82" s="48"/>
      <c r="G82" s="57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x14ac:dyDescent="0.25">
      <c r="A83" s="14"/>
      <c r="B83" s="36"/>
      <c r="C83" s="57"/>
      <c r="D83" s="57"/>
      <c r="E83" s="57"/>
      <c r="F83" s="57"/>
      <c r="G83" s="57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x14ac:dyDescent="0.25">
      <c r="A84" s="14"/>
      <c r="B84" s="36"/>
      <c r="C84" s="57"/>
      <c r="D84" s="58"/>
      <c r="E84" s="57"/>
      <c r="F84" s="58"/>
      <c r="G84" s="57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75" x14ac:dyDescent="0.25">
      <c r="A85" s="14"/>
      <c r="B85" s="36"/>
      <c r="C85" s="57"/>
      <c r="D85" s="57"/>
      <c r="E85" s="57"/>
      <c r="F85" s="57"/>
      <c r="G85" s="57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59"/>
    </row>
    <row r="86" spans="1:23" ht="15.75" x14ac:dyDescent="0.25">
      <c r="A86" s="14"/>
      <c r="B86" s="36"/>
      <c r="C86" s="57"/>
      <c r="D86" s="60"/>
      <c r="E86" s="57"/>
      <c r="F86" s="60"/>
      <c r="G86" s="57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2"/>
    </row>
    <row r="87" spans="1:23" x14ac:dyDescent="0.25">
      <c r="A87" s="14"/>
      <c r="B87" s="36"/>
      <c r="C87" s="57"/>
      <c r="D87" s="57"/>
      <c r="E87" s="57"/>
      <c r="F87" s="57"/>
      <c r="G87" s="5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x14ac:dyDescent="0.25">
      <c r="A88" s="14"/>
      <c r="B88" s="36"/>
      <c r="C88" s="57"/>
      <c r="D88" s="57"/>
      <c r="E88" s="57"/>
      <c r="F88" s="57"/>
      <c r="G88" s="57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x14ac:dyDescent="0.25">
      <c r="A89" s="14"/>
      <c r="B89" s="36"/>
      <c r="C89" s="57"/>
      <c r="D89" s="57"/>
      <c r="E89" s="57"/>
      <c r="F89" s="57"/>
      <c r="G89" s="57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x14ac:dyDescent="0.25">
      <c r="A90" s="14"/>
      <c r="B90" s="36"/>
      <c r="C90" s="57"/>
      <c r="D90" s="57"/>
      <c r="E90" s="57"/>
      <c r="F90" s="57"/>
      <c r="G90" s="57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x14ac:dyDescent="0.25">
      <c r="A91" s="14"/>
      <c r="B91" s="36"/>
      <c r="C91" s="57"/>
      <c r="D91" s="57"/>
      <c r="E91" s="57"/>
      <c r="F91" s="57"/>
      <c r="G91" s="57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75" x14ac:dyDescent="0.25">
      <c r="A92" s="14"/>
      <c r="B92" s="36"/>
      <c r="C92" s="57"/>
      <c r="D92" s="57"/>
      <c r="E92" s="57"/>
      <c r="F92" s="57"/>
      <c r="G92" s="57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59"/>
    </row>
    <row r="93" spans="1:23" ht="15.75" x14ac:dyDescent="0.25">
      <c r="A93" s="14"/>
      <c r="B93" s="36"/>
      <c r="C93" s="57"/>
      <c r="D93" s="57"/>
      <c r="E93" s="57"/>
      <c r="F93" s="57"/>
      <c r="G93" s="57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2"/>
    </row>
    <row r="94" spans="1:23" x14ac:dyDescent="0.25">
      <c r="A94" s="14"/>
      <c r="B94" s="36"/>
      <c r="C94" s="57"/>
      <c r="D94" s="57"/>
      <c r="E94" s="57"/>
      <c r="F94" s="57"/>
      <c r="G94" s="57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x14ac:dyDescent="0.25">
      <c r="A95" s="14"/>
      <c r="B95" s="36"/>
      <c r="C95" s="57"/>
      <c r="D95" s="57"/>
      <c r="E95" s="57"/>
      <c r="F95" s="57"/>
      <c r="G95" s="57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x14ac:dyDescent="0.25">
      <c r="A96" s="14"/>
      <c r="B96" s="36"/>
      <c r="C96" s="57"/>
      <c r="D96" s="57"/>
      <c r="E96" s="57"/>
      <c r="F96" s="57"/>
      <c r="G96" s="57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x14ac:dyDescent="0.25">
      <c r="A97" s="14"/>
      <c r="B97" s="36"/>
      <c r="C97" s="57"/>
      <c r="D97" s="57"/>
      <c r="E97" s="57"/>
      <c r="F97" s="57"/>
      <c r="G97" s="57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x14ac:dyDescent="0.25">
      <c r="A98" s="14"/>
      <c r="B98" s="36"/>
      <c r="C98" s="57"/>
      <c r="D98" s="57"/>
      <c r="E98" s="57"/>
      <c r="F98" s="57"/>
      <c r="G98" s="57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x14ac:dyDescent="0.25">
      <c r="A99" s="14"/>
      <c r="B99" s="36"/>
      <c r="C99" s="57"/>
      <c r="D99" s="57"/>
      <c r="E99" s="57"/>
      <c r="F99" s="57"/>
      <c r="G99" s="57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75" x14ac:dyDescent="0.25">
      <c r="A100" s="14"/>
      <c r="B100" s="36"/>
      <c r="C100" s="57"/>
      <c r="D100" s="57"/>
      <c r="E100" s="57"/>
      <c r="F100" s="57"/>
      <c r="G100" s="57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59"/>
    </row>
    <row r="101" spans="1:23" ht="15.75" x14ac:dyDescent="0.25">
      <c r="A101" s="14"/>
      <c r="B101" s="36"/>
      <c r="C101" s="57"/>
      <c r="D101" s="57"/>
      <c r="E101" s="57"/>
      <c r="F101" s="57"/>
      <c r="G101" s="57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2"/>
    </row>
    <row r="102" spans="1:23" x14ac:dyDescent="0.25">
      <c r="A102" s="14"/>
      <c r="B102" s="36"/>
      <c r="C102" s="57"/>
      <c r="D102" s="57"/>
      <c r="E102" s="57"/>
      <c r="F102" s="57"/>
      <c r="G102" s="57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x14ac:dyDescent="0.25">
      <c r="A103" s="14"/>
      <c r="B103" s="36"/>
      <c r="C103" s="57"/>
      <c r="D103" s="14"/>
      <c r="E103" s="57"/>
      <c r="F103" s="14"/>
      <c r="G103" s="57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x14ac:dyDescent="0.25">
      <c r="A104" s="14"/>
      <c r="B104" s="36"/>
      <c r="C104" s="57"/>
      <c r="D104" s="14"/>
      <c r="E104" s="57"/>
      <c r="F104" s="14"/>
      <c r="G104" s="14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x14ac:dyDescent="0.25">
      <c r="A105" s="14"/>
      <c r="B105" s="36"/>
      <c r="C105" s="57"/>
      <c r="D105" s="14"/>
      <c r="E105" s="57"/>
      <c r="F105" s="14"/>
      <c r="G105" s="14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x14ac:dyDescent="0.25">
      <c r="A106" s="14"/>
      <c r="B106" s="36"/>
      <c r="C106" s="57"/>
      <c r="D106" s="14"/>
      <c r="E106" s="57"/>
      <c r="F106" s="14"/>
      <c r="G106" s="14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x14ac:dyDescent="0.25">
      <c r="A107" s="14"/>
      <c r="B107" s="36"/>
      <c r="C107" s="57"/>
      <c r="D107" s="14"/>
      <c r="E107" s="57"/>
      <c r="F107" s="14"/>
      <c r="G107" s="14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x14ac:dyDescent="0.25">
      <c r="A108" s="14"/>
      <c r="B108" s="36"/>
      <c r="C108" s="57"/>
      <c r="D108" s="14"/>
      <c r="E108" s="57"/>
      <c r="F108" s="14"/>
      <c r="G108" s="14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x14ac:dyDescent="0.25">
      <c r="A109" s="14"/>
      <c r="B109" s="36"/>
      <c r="C109" s="57"/>
      <c r="D109" s="14"/>
      <c r="E109" s="57"/>
      <c r="F109" s="14"/>
      <c r="G109" s="14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x14ac:dyDescent="0.25">
      <c r="A110" s="14"/>
      <c r="B110" s="36"/>
      <c r="C110" s="57"/>
      <c r="D110" s="14"/>
      <c r="E110" s="57"/>
      <c r="F110" s="14"/>
      <c r="G110" s="14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x14ac:dyDescent="0.25">
      <c r="A111" s="14"/>
      <c r="B111" s="36"/>
      <c r="C111" s="57"/>
      <c r="D111" s="14"/>
      <c r="E111" s="57"/>
      <c r="F111" s="14"/>
      <c r="G111" s="14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x14ac:dyDescent="0.25">
      <c r="A112" s="14"/>
      <c r="B112" s="36"/>
      <c r="C112" s="57"/>
      <c r="D112" s="14"/>
      <c r="E112" s="57"/>
      <c r="F112" s="14"/>
      <c r="G112" s="14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x14ac:dyDescent="0.25">
      <c r="A113" s="14"/>
      <c r="B113" s="36"/>
      <c r="C113" s="57"/>
      <c r="D113" s="14"/>
      <c r="E113" s="57"/>
      <c r="F113" s="14"/>
      <c r="G113" s="14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x14ac:dyDescent="0.25">
      <c r="A114" s="14"/>
      <c r="B114" s="36"/>
      <c r="C114" s="57"/>
      <c r="D114" s="14"/>
      <c r="E114" s="57"/>
      <c r="F114" s="14"/>
      <c r="G114" s="14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x14ac:dyDescent="0.25">
      <c r="A115" s="14"/>
      <c r="B115" s="36"/>
      <c r="C115" s="57"/>
      <c r="D115" s="14"/>
      <c r="E115" s="57"/>
      <c r="F115" s="14"/>
      <c r="G115" s="14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x14ac:dyDescent="0.25">
      <c r="A116" s="14"/>
      <c r="B116" s="36"/>
      <c r="C116" s="57"/>
      <c r="D116" s="14"/>
      <c r="E116" s="57"/>
      <c r="F116" s="14"/>
      <c r="G116" s="14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x14ac:dyDescent="0.25">
      <c r="A117" s="14"/>
      <c r="B117" s="36"/>
      <c r="C117" s="57"/>
      <c r="D117" s="14"/>
      <c r="E117" s="57"/>
      <c r="F117" s="14"/>
      <c r="G117" s="14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x14ac:dyDescent="0.25">
      <c r="A118" s="14"/>
      <c r="B118" s="36"/>
      <c r="C118" s="57"/>
      <c r="D118" s="14"/>
      <c r="E118" s="57"/>
      <c r="F118" s="14"/>
      <c r="G118" s="14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x14ac:dyDescent="0.25">
      <c r="A119" s="14"/>
      <c r="B119" s="36"/>
      <c r="C119" s="57"/>
      <c r="D119" s="14"/>
      <c r="E119" s="57"/>
      <c r="F119" s="14"/>
      <c r="G119" s="14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x14ac:dyDescent="0.25">
      <c r="A120" s="14"/>
      <c r="B120" s="36"/>
      <c r="C120" s="57"/>
      <c r="D120" s="14"/>
      <c r="E120" s="57"/>
      <c r="F120" s="14"/>
      <c r="G120" s="14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x14ac:dyDescent="0.25">
      <c r="A121" s="14"/>
      <c r="B121" s="36"/>
      <c r="C121" s="57"/>
      <c r="D121" s="14"/>
      <c r="E121" s="57"/>
      <c r="F121" s="14"/>
      <c r="G121" s="14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x14ac:dyDescent="0.25">
      <c r="A122" s="14"/>
      <c r="B122" s="36"/>
      <c r="C122" s="57"/>
      <c r="D122" s="14"/>
      <c r="E122" s="57"/>
      <c r="F122" s="14"/>
      <c r="G122" s="14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x14ac:dyDescent="0.25">
      <c r="A123" s="14"/>
      <c r="B123" s="36"/>
      <c r="C123" s="57"/>
      <c r="D123" s="14"/>
      <c r="E123" s="57"/>
      <c r="F123" s="14"/>
      <c r="G123" s="14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x14ac:dyDescent="0.25">
      <c r="A124" s="14"/>
      <c r="B124" s="36"/>
      <c r="C124" s="57"/>
      <c r="D124" s="14"/>
      <c r="E124" s="57"/>
      <c r="F124" s="14"/>
      <c r="G124" s="14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x14ac:dyDescent="0.25">
      <c r="A125" s="14"/>
      <c r="B125" s="36"/>
      <c r="C125" s="57"/>
      <c r="D125" s="14"/>
      <c r="E125" s="57"/>
      <c r="F125" s="14"/>
      <c r="G125" s="14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x14ac:dyDescent="0.25">
      <c r="A126" s="14"/>
      <c r="B126" s="36"/>
      <c r="C126" s="57"/>
      <c r="D126" s="14"/>
      <c r="E126" s="57"/>
      <c r="F126" s="14"/>
      <c r="G126" s="14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x14ac:dyDescent="0.25">
      <c r="A127" s="14"/>
      <c r="B127" s="36"/>
      <c r="C127" s="57"/>
      <c r="D127" s="14"/>
      <c r="E127" s="57"/>
      <c r="F127" s="14"/>
      <c r="G127" s="14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x14ac:dyDescent="0.25">
      <c r="A128" s="14"/>
      <c r="B128" s="36"/>
      <c r="C128" s="57"/>
      <c r="D128" s="14"/>
      <c r="E128" s="57"/>
      <c r="F128" s="14"/>
      <c r="G128" s="14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x14ac:dyDescent="0.25">
      <c r="A129" s="14"/>
      <c r="B129" s="36"/>
      <c r="C129" s="57"/>
      <c r="D129" s="14"/>
      <c r="E129" s="57"/>
      <c r="F129" s="14"/>
      <c r="G129" s="14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x14ac:dyDescent="0.25">
      <c r="A130" s="14"/>
      <c r="B130" s="36"/>
      <c r="C130" s="57"/>
      <c r="D130" s="14"/>
      <c r="E130" s="57"/>
      <c r="F130" s="14"/>
      <c r="G130" s="14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x14ac:dyDescent="0.25">
      <c r="A131" s="14"/>
      <c r="B131" s="36"/>
      <c r="C131" s="57"/>
      <c r="D131" s="14"/>
      <c r="E131" s="57"/>
      <c r="F131" s="14"/>
      <c r="G131" s="14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x14ac:dyDescent="0.25">
      <c r="A132" s="14"/>
      <c r="B132" s="36"/>
      <c r="C132" s="57"/>
      <c r="D132" s="14"/>
      <c r="E132" s="57"/>
      <c r="F132" s="14"/>
      <c r="G132" s="14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x14ac:dyDescent="0.25">
      <c r="A133" s="14"/>
      <c r="B133" s="36"/>
      <c r="C133" s="57"/>
      <c r="D133" s="14"/>
      <c r="E133" s="57"/>
      <c r="F133" s="14"/>
      <c r="G133" s="14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x14ac:dyDescent="0.25">
      <c r="A134" s="14"/>
      <c r="B134" s="36"/>
      <c r="C134" s="57"/>
      <c r="D134" s="14"/>
      <c r="E134" s="57"/>
      <c r="F134" s="14"/>
      <c r="G134" s="14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x14ac:dyDescent="0.25">
      <c r="A135" s="14"/>
      <c r="B135" s="36"/>
      <c r="C135" s="57"/>
      <c r="D135" s="14"/>
      <c r="E135" s="57"/>
      <c r="F135" s="14"/>
      <c r="G135" s="14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x14ac:dyDescent="0.25">
      <c r="A136" s="14"/>
      <c r="B136" s="36"/>
      <c r="C136" s="57"/>
      <c r="D136" s="14"/>
      <c r="E136" s="57"/>
      <c r="F136" s="14"/>
      <c r="G136" s="14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x14ac:dyDescent="0.25">
      <c r="A137" s="14"/>
      <c r="B137" s="36"/>
      <c r="C137" s="57"/>
      <c r="D137" s="14"/>
      <c r="E137" s="57"/>
      <c r="F137" s="14"/>
      <c r="G137" s="14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x14ac:dyDescent="0.25">
      <c r="A138" s="14"/>
      <c r="B138" s="36"/>
      <c r="C138" s="57"/>
      <c r="D138" s="14"/>
      <c r="E138" s="57"/>
      <c r="F138" s="14"/>
      <c r="G138" s="14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x14ac:dyDescent="0.25">
      <c r="A139" s="14"/>
      <c r="B139" s="36"/>
      <c r="C139" s="57"/>
      <c r="D139" s="14"/>
      <c r="E139" s="57"/>
      <c r="F139" s="14"/>
      <c r="G139" s="14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x14ac:dyDescent="0.25">
      <c r="A140" s="14"/>
      <c r="B140" s="36"/>
      <c r="C140" s="57"/>
      <c r="D140" s="14"/>
      <c r="E140" s="57"/>
      <c r="F140" s="14"/>
      <c r="G140" s="14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x14ac:dyDescent="0.25">
      <c r="A141" s="14"/>
      <c r="B141" s="36"/>
      <c r="C141" s="57"/>
      <c r="D141" s="14"/>
      <c r="E141" s="57"/>
      <c r="F141" s="14"/>
      <c r="G141" s="14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x14ac:dyDescent="0.25">
      <c r="A142" s="14"/>
      <c r="B142" s="36"/>
      <c r="C142" s="57"/>
      <c r="D142" s="14"/>
      <c r="E142" s="57"/>
      <c r="F142" s="14"/>
      <c r="G142" s="14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x14ac:dyDescent="0.25">
      <c r="A143" s="14"/>
      <c r="B143" s="36"/>
      <c r="C143" s="57"/>
      <c r="D143" s="14"/>
      <c r="E143" s="57"/>
      <c r="F143" s="14"/>
      <c r="G143" s="14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x14ac:dyDescent="0.25">
      <c r="A144" s="14"/>
      <c r="B144" s="36"/>
      <c r="C144" s="57"/>
      <c r="D144" s="14"/>
      <c r="E144" s="57"/>
      <c r="F144" s="14"/>
      <c r="G144" s="14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x14ac:dyDescent="0.25">
      <c r="A145" s="14"/>
      <c r="B145" s="36"/>
      <c r="C145" s="57"/>
      <c r="D145" s="14"/>
      <c r="E145" s="57"/>
      <c r="F145" s="14"/>
      <c r="G145" s="14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x14ac:dyDescent="0.25">
      <c r="A146" s="14"/>
      <c r="B146" s="36"/>
      <c r="C146" s="57"/>
      <c r="D146" s="14"/>
      <c r="E146" s="57"/>
      <c r="F146" s="14"/>
      <c r="G146" s="14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x14ac:dyDescent="0.25">
      <c r="A147" s="14"/>
      <c r="B147" s="36"/>
      <c r="C147" s="57"/>
      <c r="D147" s="14"/>
      <c r="E147" s="57"/>
      <c r="F147" s="14"/>
      <c r="G147" s="14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x14ac:dyDescent="0.25">
      <c r="A148" s="14"/>
      <c r="B148" s="36"/>
      <c r="C148" s="57"/>
      <c r="D148" s="14"/>
      <c r="E148" s="57"/>
      <c r="F148" s="14"/>
      <c r="G148" s="14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x14ac:dyDescent="0.25">
      <c r="A149" s="14"/>
      <c r="B149" s="36"/>
      <c r="C149" s="57"/>
      <c r="D149" s="14"/>
      <c r="E149" s="57"/>
      <c r="F149" s="14"/>
      <c r="G149" s="14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x14ac:dyDescent="0.25">
      <c r="A150" s="14"/>
      <c r="B150" s="36"/>
      <c r="C150" s="57"/>
      <c r="D150" s="14"/>
      <c r="E150" s="57"/>
      <c r="F150" s="14"/>
      <c r="G150" s="14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x14ac:dyDescent="0.25">
      <c r="A151" s="14"/>
      <c r="B151" s="36"/>
      <c r="C151" s="57"/>
      <c r="D151" s="14"/>
      <c r="E151" s="57"/>
      <c r="F151" s="14"/>
      <c r="G151" s="14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x14ac:dyDescent="0.25">
      <c r="A152" s="14"/>
      <c r="B152" s="36"/>
      <c r="C152" s="57"/>
      <c r="D152" s="14"/>
      <c r="E152" s="57"/>
      <c r="F152" s="14"/>
      <c r="G152" s="14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x14ac:dyDescent="0.25">
      <c r="A153" s="14"/>
      <c r="B153" s="36"/>
      <c r="C153" s="57"/>
      <c r="D153" s="14"/>
      <c r="E153" s="57"/>
      <c r="F153" s="14"/>
      <c r="G153" s="14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x14ac:dyDescent="0.25">
      <c r="A154" s="14"/>
      <c r="B154" s="36"/>
      <c r="C154" s="57"/>
      <c r="D154" s="14"/>
      <c r="E154" s="57"/>
      <c r="F154" s="14"/>
      <c r="G154" s="14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x14ac:dyDescent="0.25">
      <c r="A155" s="14"/>
      <c r="B155" s="36"/>
      <c r="C155" s="57"/>
      <c r="D155" s="14"/>
      <c r="E155" s="57"/>
      <c r="F155" s="14"/>
      <c r="G155" s="14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x14ac:dyDescent="0.25">
      <c r="A156" s="14"/>
      <c r="B156" s="36"/>
      <c r="C156" s="57"/>
      <c r="D156" s="14"/>
      <c r="E156" s="57"/>
      <c r="F156" s="14"/>
      <c r="G156" s="14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x14ac:dyDescent="0.25">
      <c r="A157" s="14"/>
      <c r="B157" s="36"/>
      <c r="C157" s="57"/>
      <c r="D157" s="14"/>
      <c r="E157" s="57"/>
      <c r="F157" s="14"/>
      <c r="G157" s="14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x14ac:dyDescent="0.25">
      <c r="A158" s="14"/>
      <c r="B158" s="36"/>
      <c r="C158" s="57"/>
      <c r="D158" s="14"/>
      <c r="E158" s="57"/>
      <c r="F158" s="14"/>
      <c r="G158" s="14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x14ac:dyDescent="0.25">
      <c r="A159" s="14"/>
      <c r="B159" s="36"/>
      <c r="C159" s="57"/>
      <c r="D159" s="14"/>
      <c r="E159" s="57"/>
      <c r="F159" s="14"/>
      <c r="G159" s="14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x14ac:dyDescent="0.25">
      <c r="A160" s="14"/>
      <c r="B160" s="36"/>
      <c r="C160" s="57"/>
      <c r="D160" s="14"/>
      <c r="E160" s="57"/>
      <c r="F160" s="14"/>
      <c r="G160" s="14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x14ac:dyDescent="0.25">
      <c r="A161" s="14"/>
      <c r="B161" s="36"/>
      <c r="C161" s="57"/>
      <c r="D161" s="14"/>
      <c r="E161" s="57"/>
      <c r="F161" s="14"/>
      <c r="G161" s="14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x14ac:dyDescent="0.25">
      <c r="A162" s="14"/>
      <c r="B162" s="36"/>
      <c r="C162" s="57"/>
      <c r="D162" s="14"/>
      <c r="E162" s="57"/>
      <c r="F162" s="14"/>
      <c r="G162" s="14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x14ac:dyDescent="0.25">
      <c r="A163" s="14"/>
      <c r="B163" s="36"/>
      <c r="C163" s="57"/>
      <c r="D163" s="14"/>
      <c r="E163" s="57"/>
      <c r="F163" s="14"/>
      <c r="G163" s="14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x14ac:dyDescent="0.25">
      <c r="A164" s="14"/>
      <c r="B164" s="36"/>
      <c r="C164" s="57"/>
      <c r="D164" s="14"/>
      <c r="E164" s="57"/>
      <c r="F164" s="14"/>
      <c r="G164" s="14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x14ac:dyDescent="0.25">
      <c r="A165" s="14"/>
      <c r="B165" s="36"/>
      <c r="C165" s="57"/>
      <c r="D165" s="14"/>
      <c r="E165" s="57"/>
      <c r="F165" s="14"/>
      <c r="G165" s="14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x14ac:dyDescent="0.25">
      <c r="A166" s="14"/>
      <c r="B166" s="36"/>
      <c r="C166" s="57"/>
      <c r="D166" s="14"/>
      <c r="E166" s="57"/>
      <c r="F166" s="14"/>
      <c r="G166" s="14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x14ac:dyDescent="0.25">
      <c r="A167" s="14"/>
      <c r="B167" s="36"/>
      <c r="C167" s="57"/>
      <c r="D167" s="14"/>
      <c r="E167" s="57"/>
      <c r="F167" s="14"/>
      <c r="G167" s="14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x14ac:dyDescent="0.25">
      <c r="A168" s="14"/>
      <c r="B168" s="36"/>
      <c r="C168" s="57"/>
      <c r="D168" s="14"/>
      <c r="E168" s="57"/>
      <c r="F168" s="14"/>
      <c r="G168" s="14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x14ac:dyDescent="0.25">
      <c r="A169" s="14"/>
      <c r="B169" s="36"/>
      <c r="C169" s="57"/>
      <c r="D169" s="14"/>
      <c r="E169" s="57"/>
      <c r="F169" s="14"/>
      <c r="G169" s="14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x14ac:dyDescent="0.25">
      <c r="A170" s="14"/>
      <c r="B170" s="36"/>
      <c r="C170" s="57"/>
      <c r="D170" s="14"/>
      <c r="E170" s="57"/>
      <c r="F170" s="14"/>
      <c r="G170" s="14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x14ac:dyDescent="0.25">
      <c r="A171" s="14"/>
      <c r="B171" s="36"/>
      <c r="C171" s="57"/>
      <c r="D171" s="14"/>
      <c r="E171" s="57"/>
      <c r="F171" s="14"/>
      <c r="G171" s="14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x14ac:dyDescent="0.25">
      <c r="A172" s="14"/>
      <c r="B172" s="36"/>
      <c r="C172" s="57"/>
      <c r="D172" s="14"/>
      <c r="E172" s="57"/>
      <c r="F172" s="14"/>
      <c r="G172" s="14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x14ac:dyDescent="0.25">
      <c r="A173" s="14"/>
      <c r="B173" s="36"/>
      <c r="C173" s="57"/>
      <c r="D173" s="14"/>
      <c r="E173" s="57"/>
      <c r="F173" s="14"/>
      <c r="G173" s="14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x14ac:dyDescent="0.25">
      <c r="A174" s="14"/>
      <c r="B174" s="36"/>
      <c r="C174" s="57"/>
      <c r="D174" s="14"/>
      <c r="E174" s="57"/>
      <c r="F174" s="14"/>
      <c r="G174" s="14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x14ac:dyDescent="0.25">
      <c r="A175" s="14"/>
      <c r="B175" s="36"/>
      <c r="C175" s="57"/>
      <c r="D175" s="14"/>
      <c r="E175" s="57"/>
      <c r="F175" s="14"/>
      <c r="G175" s="14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x14ac:dyDescent="0.25">
      <c r="A176" s="14"/>
      <c r="B176" s="36"/>
      <c r="C176" s="57"/>
      <c r="D176" s="14"/>
      <c r="E176" s="57"/>
      <c r="F176" s="14"/>
      <c r="G176" s="14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x14ac:dyDescent="0.25">
      <c r="A177" s="14"/>
      <c r="B177" s="36"/>
      <c r="C177" s="57"/>
      <c r="D177" s="14"/>
      <c r="E177" s="57"/>
      <c r="F177" s="14"/>
      <c r="G177" s="14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x14ac:dyDescent="0.25">
      <c r="A178" s="14"/>
      <c r="B178" s="36"/>
      <c r="C178" s="57"/>
      <c r="D178" s="14"/>
      <c r="E178" s="57"/>
      <c r="F178" s="14"/>
      <c r="G178" s="14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x14ac:dyDescent="0.25">
      <c r="A179" s="14"/>
      <c r="B179" s="36"/>
      <c r="C179" s="57"/>
      <c r="D179" s="14"/>
      <c r="E179" s="57"/>
      <c r="F179" s="14"/>
      <c r="G179" s="14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x14ac:dyDescent="0.25">
      <c r="A180" s="14"/>
      <c r="B180" s="36"/>
      <c r="C180" s="57"/>
      <c r="D180" s="14"/>
      <c r="E180" s="57"/>
      <c r="F180" s="14"/>
      <c r="G180" s="14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x14ac:dyDescent="0.25">
      <c r="A181" s="14"/>
      <c r="B181" s="36"/>
      <c r="C181" s="57"/>
      <c r="D181" s="14"/>
      <c r="E181" s="57"/>
      <c r="F181" s="14"/>
      <c r="G181" s="14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x14ac:dyDescent="0.25">
      <c r="A182" s="14"/>
      <c r="B182" s="36"/>
      <c r="C182" s="57"/>
      <c r="D182" s="14"/>
      <c r="E182" s="57"/>
      <c r="F182" s="14"/>
      <c r="G182" s="14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x14ac:dyDescent="0.25">
      <c r="A183" s="14"/>
      <c r="B183" s="36"/>
      <c r="C183" s="57"/>
      <c r="D183" s="14"/>
      <c r="E183" s="57"/>
      <c r="F183" s="14"/>
      <c r="G183" s="14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x14ac:dyDescent="0.25">
      <c r="A184" s="14"/>
      <c r="B184" s="36"/>
      <c r="C184" s="57"/>
      <c r="D184" s="14"/>
      <c r="E184" s="57"/>
      <c r="F184" s="14"/>
      <c r="G184" s="14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x14ac:dyDescent="0.25">
      <c r="A185" s="14"/>
      <c r="B185" s="36"/>
      <c r="C185" s="57"/>
      <c r="D185" s="14"/>
      <c r="E185" s="57"/>
      <c r="F185" s="14"/>
      <c r="G185" s="14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x14ac:dyDescent="0.25">
      <c r="A186" s="14"/>
      <c r="B186" s="36"/>
      <c r="C186" s="57"/>
      <c r="D186" s="14"/>
      <c r="E186" s="57"/>
      <c r="F186" s="14"/>
      <c r="G186" s="14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x14ac:dyDescent="0.25">
      <c r="A187" s="14"/>
      <c r="B187" s="36"/>
      <c r="C187" s="57"/>
      <c r="D187" s="14"/>
      <c r="E187" s="57"/>
      <c r="F187" s="14"/>
      <c r="G187" s="14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x14ac:dyDescent="0.25">
      <c r="A188" s="14"/>
      <c r="B188" s="36"/>
      <c r="C188" s="57"/>
      <c r="D188" s="14"/>
      <c r="E188" s="57"/>
      <c r="F188" s="14"/>
      <c r="G188" s="14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x14ac:dyDescent="0.25">
      <c r="A189" s="14"/>
      <c r="B189" s="36"/>
      <c r="C189" s="57"/>
      <c r="D189" s="14"/>
      <c r="E189" s="57"/>
      <c r="F189" s="14"/>
      <c r="G189" s="14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x14ac:dyDescent="0.25">
      <c r="A190" s="14"/>
      <c r="B190" s="36"/>
      <c r="C190" s="57"/>
      <c r="D190" s="14"/>
      <c r="E190" s="57"/>
      <c r="F190" s="14"/>
      <c r="G190" s="14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x14ac:dyDescent="0.25">
      <c r="A191" s="14"/>
      <c r="B191" s="36"/>
      <c r="C191" s="57"/>
      <c r="D191" s="14"/>
      <c r="E191" s="57"/>
      <c r="F191" s="14"/>
      <c r="G191" s="14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x14ac:dyDescent="0.25">
      <c r="A192" s="14"/>
      <c r="B192" s="36"/>
      <c r="C192" s="57"/>
      <c r="D192" s="14"/>
      <c r="E192" s="57"/>
      <c r="F192" s="14"/>
      <c r="G192" s="14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x14ac:dyDescent="0.25">
      <c r="A193" s="14"/>
      <c r="B193" s="36"/>
      <c r="C193" s="57"/>
      <c r="D193" s="14"/>
      <c r="E193" s="57"/>
      <c r="F193" s="14"/>
      <c r="G193" s="14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x14ac:dyDescent="0.25">
      <c r="A194" s="14"/>
      <c r="B194" s="36"/>
      <c r="C194" s="57"/>
      <c r="D194" s="14"/>
      <c r="E194" s="57"/>
      <c r="F194" s="14"/>
      <c r="G194" s="14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x14ac:dyDescent="0.25">
      <c r="A195" s="14"/>
      <c r="B195" s="36"/>
      <c r="C195" s="57"/>
      <c r="D195" s="14"/>
      <c r="E195" s="57"/>
      <c r="F195" s="14"/>
      <c r="G195" s="14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x14ac:dyDescent="0.25">
      <c r="A196" s="14"/>
      <c r="B196" s="36"/>
      <c r="C196" s="57"/>
      <c r="D196" s="14"/>
      <c r="E196" s="57"/>
      <c r="F196" s="14"/>
      <c r="G196" s="14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x14ac:dyDescent="0.25">
      <c r="A197" s="14"/>
      <c r="B197" s="36"/>
      <c r="C197" s="57"/>
      <c r="D197" s="14"/>
      <c r="E197" s="57"/>
      <c r="F197" s="14"/>
      <c r="G197" s="14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x14ac:dyDescent="0.25">
      <c r="A198" s="14"/>
      <c r="B198" s="36"/>
      <c r="C198" s="57"/>
      <c r="D198" s="14"/>
      <c r="E198" s="57"/>
      <c r="F198" s="14"/>
      <c r="G198" s="14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x14ac:dyDescent="0.25">
      <c r="A199" s="14"/>
      <c r="B199" s="36"/>
      <c r="C199" s="57"/>
      <c r="D199" s="14"/>
      <c r="E199" s="57"/>
      <c r="F199" s="14"/>
      <c r="G199" s="14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x14ac:dyDescent="0.25">
      <c r="A200" s="14"/>
      <c r="B200" s="36"/>
      <c r="C200" s="57"/>
      <c r="D200" s="14"/>
      <c r="E200" s="57"/>
      <c r="F200" s="14"/>
      <c r="G200" s="14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x14ac:dyDescent="0.25">
      <c r="A201" s="14"/>
      <c r="B201" s="36"/>
      <c r="C201" s="57"/>
      <c r="D201" s="14"/>
      <c r="E201" s="57"/>
      <c r="F201" s="14"/>
      <c r="G201" s="14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x14ac:dyDescent="0.25">
      <c r="A202" s="14"/>
      <c r="B202" s="36"/>
      <c r="C202" s="57"/>
      <c r="D202" s="14"/>
      <c r="E202" s="57"/>
      <c r="F202" s="14"/>
      <c r="G202" s="14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x14ac:dyDescent="0.25">
      <c r="A203" s="14"/>
      <c r="B203" s="36"/>
      <c r="C203" s="57"/>
      <c r="D203" s="14"/>
      <c r="E203" s="57"/>
      <c r="F203" s="14"/>
      <c r="G203" s="14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x14ac:dyDescent="0.25">
      <c r="A204" s="14"/>
      <c r="B204" s="36"/>
      <c r="C204" s="57"/>
      <c r="D204" s="14"/>
      <c r="E204" s="57"/>
      <c r="F204" s="14"/>
      <c r="G204" s="14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x14ac:dyDescent="0.25">
      <c r="A205" s="14"/>
      <c r="B205" s="36"/>
      <c r="C205" s="57"/>
      <c r="D205" s="14"/>
      <c r="E205" s="57"/>
      <c r="F205" s="14"/>
      <c r="G205" s="14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x14ac:dyDescent="0.25">
      <c r="A206" s="14"/>
      <c r="B206" s="36"/>
      <c r="C206" s="57"/>
      <c r="D206" s="14"/>
      <c r="E206" s="57"/>
      <c r="F206" s="14"/>
      <c r="G206" s="14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x14ac:dyDescent="0.25">
      <c r="A207" s="14"/>
      <c r="B207" s="36"/>
      <c r="C207" s="57"/>
      <c r="D207" s="14"/>
      <c r="E207" s="57"/>
      <c r="F207" s="14"/>
      <c r="G207" s="14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x14ac:dyDescent="0.25">
      <c r="A208" s="14"/>
      <c r="B208" s="36"/>
      <c r="C208" s="57"/>
      <c r="D208" s="14"/>
      <c r="E208" s="57"/>
      <c r="F208" s="14"/>
      <c r="G208" s="14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x14ac:dyDescent="0.25">
      <c r="A209" s="14"/>
      <c r="B209" s="36"/>
      <c r="C209" s="57"/>
      <c r="D209" s="14"/>
      <c r="E209" s="57"/>
      <c r="F209" s="14"/>
      <c r="G209" s="14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x14ac:dyDescent="0.25">
      <c r="A210" s="14"/>
      <c r="B210" s="36"/>
      <c r="C210" s="57"/>
      <c r="D210" s="14"/>
      <c r="E210" s="57"/>
      <c r="F210" s="14"/>
      <c r="G210" s="14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x14ac:dyDescent="0.25">
      <c r="A211" s="14"/>
      <c r="B211" s="36"/>
      <c r="C211" s="57"/>
      <c r="D211" s="14"/>
      <c r="E211" s="57"/>
      <c r="F211" s="14"/>
      <c r="G211" s="14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x14ac:dyDescent="0.25">
      <c r="A212" s="14"/>
      <c r="B212" s="36"/>
      <c r="C212" s="57"/>
      <c r="D212" s="14"/>
      <c r="E212" s="57"/>
      <c r="F212" s="14"/>
      <c r="G212" s="14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x14ac:dyDescent="0.25">
      <c r="A213" s="14"/>
      <c r="B213" s="36"/>
      <c r="C213" s="57"/>
      <c r="D213" s="14"/>
      <c r="E213" s="57"/>
      <c r="F213" s="14"/>
      <c r="G213" s="14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x14ac:dyDescent="0.25">
      <c r="A214" s="14"/>
      <c r="B214" s="36"/>
      <c r="C214" s="57"/>
      <c r="D214" s="14"/>
      <c r="E214" s="57"/>
      <c r="F214" s="14"/>
      <c r="G214" s="14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x14ac:dyDescent="0.25">
      <c r="A215" s="14"/>
      <c r="B215" s="36"/>
      <c r="C215" s="57"/>
      <c r="D215" s="14"/>
      <c r="E215" s="57"/>
      <c r="F215" s="14"/>
      <c r="G215" s="14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x14ac:dyDescent="0.25">
      <c r="A216" s="14"/>
      <c r="B216" s="36"/>
      <c r="C216" s="57"/>
      <c r="D216" s="14"/>
      <c r="E216" s="57"/>
      <c r="F216" s="14"/>
      <c r="G216" s="14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x14ac:dyDescent="0.25">
      <c r="A217" s="14"/>
      <c r="B217" s="36"/>
      <c r="C217" s="57"/>
      <c r="D217" s="14"/>
      <c r="E217" s="57"/>
      <c r="F217" s="14"/>
      <c r="G217" s="14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x14ac:dyDescent="0.25">
      <c r="A218" s="14"/>
      <c r="B218" s="36"/>
      <c r="C218" s="57"/>
      <c r="D218" s="14"/>
      <c r="E218" s="57"/>
      <c r="F218" s="14"/>
      <c r="G218" s="14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x14ac:dyDescent="0.25">
      <c r="A219" s="14"/>
      <c r="B219" s="36"/>
      <c r="C219" s="57"/>
      <c r="D219" s="14"/>
      <c r="E219" s="57"/>
      <c r="F219" s="14"/>
      <c r="G219" s="14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x14ac:dyDescent="0.25">
      <c r="A220" s="14"/>
      <c r="B220" s="36"/>
      <c r="C220" s="57"/>
      <c r="D220" s="14"/>
      <c r="E220" s="57"/>
      <c r="F220" s="14"/>
      <c r="G220" s="14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x14ac:dyDescent="0.25">
      <c r="A221" s="14"/>
      <c r="B221" s="36"/>
      <c r="C221" s="57"/>
      <c r="D221" s="14"/>
      <c r="E221" s="57"/>
      <c r="F221" s="14"/>
      <c r="G221" s="14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x14ac:dyDescent="0.25">
      <c r="A222" s="14"/>
      <c r="B222" s="36"/>
      <c r="C222" s="57"/>
      <c r="D222" s="14"/>
      <c r="E222" s="57"/>
      <c r="F222" s="14"/>
      <c r="G222" s="14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x14ac:dyDescent="0.25">
      <c r="A223" s="14"/>
      <c r="B223" s="36"/>
      <c r="C223" s="57"/>
      <c r="D223" s="14"/>
      <c r="E223" s="57"/>
      <c r="F223" s="14"/>
      <c r="G223" s="14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x14ac:dyDescent="0.25">
      <c r="A224" s="14"/>
      <c r="B224" s="36"/>
      <c r="C224" s="57"/>
      <c r="D224" s="14"/>
      <c r="E224" s="57"/>
      <c r="F224" s="14"/>
      <c r="G224" s="14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x14ac:dyDescent="0.25">
      <c r="A225" s="14"/>
      <c r="B225" s="36"/>
      <c r="C225" s="57"/>
      <c r="D225" s="14"/>
      <c r="E225" s="57"/>
      <c r="F225" s="14"/>
      <c r="G225" s="14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x14ac:dyDescent="0.25">
      <c r="A226" s="14"/>
      <c r="B226" s="36"/>
      <c r="C226" s="57"/>
      <c r="D226" s="14"/>
      <c r="E226" s="57"/>
      <c r="F226" s="14"/>
      <c r="G226" s="14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x14ac:dyDescent="0.25">
      <c r="A227" s="14"/>
      <c r="B227" s="36"/>
      <c r="C227" s="57"/>
      <c r="D227" s="14"/>
      <c r="E227" s="57"/>
      <c r="F227" s="14"/>
      <c r="G227" s="14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x14ac:dyDescent="0.25">
      <c r="A228" s="14"/>
      <c r="B228" s="36"/>
      <c r="C228" s="57"/>
      <c r="D228" s="14"/>
      <c r="E228" s="57"/>
      <c r="F228" s="14"/>
      <c r="G228" s="14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x14ac:dyDescent="0.25">
      <c r="A229" s="14"/>
      <c r="B229" s="36"/>
      <c r="C229" s="57"/>
      <c r="D229" s="14"/>
      <c r="E229" s="57"/>
      <c r="F229" s="14"/>
      <c r="G229" s="14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x14ac:dyDescent="0.25">
      <c r="A230" s="14"/>
      <c r="B230" s="36"/>
      <c r="C230" s="57"/>
      <c r="D230" s="14"/>
      <c r="E230" s="57"/>
      <c r="F230" s="14"/>
      <c r="G230" s="14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x14ac:dyDescent="0.25">
      <c r="A231" s="14"/>
      <c r="B231" s="36"/>
      <c r="C231" s="57"/>
      <c r="D231" s="14"/>
      <c r="E231" s="57"/>
      <c r="F231" s="14"/>
      <c r="G231" s="14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x14ac:dyDescent="0.25">
      <c r="A232" s="14"/>
      <c r="B232" s="36"/>
      <c r="C232" s="57"/>
      <c r="D232" s="14"/>
      <c r="E232" s="57"/>
      <c r="F232" s="14"/>
      <c r="G232" s="14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x14ac:dyDescent="0.25">
      <c r="A233" s="14"/>
      <c r="B233" s="36"/>
      <c r="C233" s="57"/>
      <c r="D233" s="14"/>
      <c r="E233" s="57"/>
      <c r="F233" s="14"/>
      <c r="G233" s="14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x14ac:dyDescent="0.25">
      <c r="A234" s="14"/>
      <c r="B234" s="36"/>
      <c r="C234" s="57"/>
      <c r="D234" s="14"/>
      <c r="E234" s="57"/>
      <c r="F234" s="14"/>
      <c r="G234" s="14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x14ac:dyDescent="0.25">
      <c r="A235" s="14"/>
      <c r="B235" s="36"/>
      <c r="C235" s="57"/>
      <c r="D235" s="14"/>
      <c r="E235" s="57"/>
      <c r="F235" s="14"/>
      <c r="G235" s="14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x14ac:dyDescent="0.25">
      <c r="A236" s="14"/>
      <c r="B236" s="36"/>
      <c r="C236" s="57"/>
      <c r="D236" s="14"/>
      <c r="E236" s="57"/>
      <c r="F236" s="14"/>
      <c r="G236" s="14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x14ac:dyDescent="0.25">
      <c r="A237" s="14"/>
      <c r="B237" s="36"/>
      <c r="C237" s="57"/>
      <c r="D237" s="14"/>
      <c r="E237" s="57"/>
      <c r="F237" s="14"/>
      <c r="G237" s="14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x14ac:dyDescent="0.25">
      <c r="A238" s="14"/>
      <c r="B238" s="36"/>
      <c r="C238" s="57"/>
      <c r="D238" s="14"/>
      <c r="E238" s="57"/>
      <c r="F238" s="14"/>
      <c r="G238" s="14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x14ac:dyDescent="0.25">
      <c r="A239" s="14"/>
      <c r="B239" s="36"/>
      <c r="C239" s="57"/>
      <c r="D239" s="14"/>
      <c r="E239" s="57"/>
      <c r="F239" s="14"/>
      <c r="G239" s="14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x14ac:dyDescent="0.25">
      <c r="A240" s="14"/>
      <c r="B240" s="36"/>
      <c r="C240" s="57"/>
      <c r="D240" s="14"/>
      <c r="E240" s="57"/>
      <c r="F240" s="14"/>
      <c r="G240" s="14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x14ac:dyDescent="0.25">
      <c r="A241" s="14"/>
      <c r="B241" s="36"/>
      <c r="C241" s="57"/>
      <c r="D241" s="14"/>
      <c r="E241" s="57"/>
      <c r="F241" s="14"/>
      <c r="G241" s="14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x14ac:dyDescent="0.25">
      <c r="A242" s="14"/>
      <c r="B242" s="36"/>
      <c r="C242" s="57"/>
      <c r="D242" s="14"/>
      <c r="E242" s="57"/>
      <c r="F242" s="14"/>
      <c r="G242" s="14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x14ac:dyDescent="0.25">
      <c r="A243" s="14"/>
      <c r="B243" s="36"/>
      <c r="C243" s="57"/>
      <c r="D243" s="14"/>
      <c r="E243" s="57"/>
      <c r="F243" s="14"/>
      <c r="G243" s="14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x14ac:dyDescent="0.25">
      <c r="A244" s="14"/>
      <c r="B244" s="36"/>
      <c r="C244" s="57"/>
      <c r="D244" s="14"/>
      <c r="E244" s="57"/>
      <c r="F244" s="14"/>
      <c r="G244" s="14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x14ac:dyDescent="0.25">
      <c r="A245" s="14"/>
      <c r="B245" s="36"/>
      <c r="C245" s="57"/>
      <c r="D245" s="14"/>
      <c r="E245" s="57"/>
      <c r="F245" s="14"/>
      <c r="G245" s="14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x14ac:dyDescent="0.25">
      <c r="A246" s="14"/>
      <c r="B246" s="36"/>
      <c r="C246" s="57"/>
      <c r="D246" s="14"/>
      <c r="E246" s="57"/>
      <c r="F246" s="14"/>
      <c r="G246" s="14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x14ac:dyDescent="0.25">
      <c r="A247" s="14"/>
      <c r="B247" s="36"/>
      <c r="C247" s="57"/>
      <c r="D247" s="14"/>
      <c r="E247" s="57"/>
      <c r="F247" s="14"/>
      <c r="G247" s="14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x14ac:dyDescent="0.25">
      <c r="A248" s="14"/>
      <c r="B248" s="36"/>
      <c r="C248" s="57"/>
      <c r="D248" s="14"/>
      <c r="E248" s="57"/>
      <c r="F248" s="14"/>
      <c r="G248" s="14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x14ac:dyDescent="0.25">
      <c r="A249" s="14"/>
      <c r="B249" s="36"/>
      <c r="C249" s="57"/>
      <c r="D249" s="14"/>
      <c r="E249" s="57"/>
      <c r="F249" s="14"/>
      <c r="G249" s="14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x14ac:dyDescent="0.25">
      <c r="A250" s="14"/>
      <c r="B250" s="36"/>
      <c r="C250" s="57"/>
      <c r="D250" s="14"/>
      <c r="E250" s="57"/>
      <c r="F250" s="14"/>
      <c r="G250" s="14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x14ac:dyDescent="0.25">
      <c r="A251" s="14"/>
      <c r="B251" s="36"/>
      <c r="C251" s="57"/>
      <c r="D251" s="14"/>
      <c r="E251" s="57"/>
      <c r="F251" s="14"/>
      <c r="G251" s="14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x14ac:dyDescent="0.25">
      <c r="A252" s="14"/>
      <c r="B252" s="36"/>
      <c r="C252" s="57"/>
      <c r="D252" s="14"/>
      <c r="E252" s="57"/>
      <c r="F252" s="14"/>
      <c r="G252" s="14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x14ac:dyDescent="0.25">
      <c r="A253" s="14"/>
      <c r="B253" s="36"/>
      <c r="C253" s="57"/>
      <c r="D253" s="14"/>
      <c r="E253" s="57"/>
      <c r="F253" s="14"/>
      <c r="G253" s="14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x14ac:dyDescent="0.25">
      <c r="A254" s="14"/>
      <c r="B254" s="36"/>
      <c r="C254" s="57"/>
      <c r="D254" s="14"/>
      <c r="E254" s="57"/>
      <c r="F254" s="14"/>
      <c r="G254" s="14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x14ac:dyDescent="0.25">
      <c r="A255" s="14"/>
      <c r="B255" s="36"/>
      <c r="C255" s="57"/>
      <c r="D255" s="14"/>
      <c r="E255" s="57"/>
      <c r="F255" s="14"/>
      <c r="G255" s="14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x14ac:dyDescent="0.25">
      <c r="A256" s="14"/>
      <c r="B256" s="36"/>
      <c r="C256" s="57"/>
      <c r="D256" s="14"/>
      <c r="E256" s="57"/>
      <c r="F256" s="14"/>
      <c r="G256" s="14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x14ac:dyDescent="0.25">
      <c r="A257" s="14"/>
      <c r="B257" s="36"/>
      <c r="C257" s="57"/>
      <c r="D257" s="14"/>
      <c r="E257" s="57"/>
      <c r="F257" s="14"/>
      <c r="G257" s="14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x14ac:dyDescent="0.25">
      <c r="A258" s="14"/>
      <c r="B258" s="36"/>
      <c r="C258" s="57"/>
      <c r="D258" s="14"/>
      <c r="E258" s="57"/>
      <c r="F258" s="14"/>
      <c r="G258" s="14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x14ac:dyDescent="0.25">
      <c r="A259" s="14"/>
      <c r="B259" s="36"/>
      <c r="C259" s="57"/>
      <c r="D259" s="14"/>
      <c r="E259" s="57"/>
      <c r="F259" s="14"/>
      <c r="G259" s="14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x14ac:dyDescent="0.25">
      <c r="A260" s="14"/>
      <c r="B260" s="36"/>
      <c r="C260" s="57"/>
      <c r="D260" s="14"/>
      <c r="E260" s="57"/>
      <c r="F260" s="14"/>
      <c r="G260" s="14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x14ac:dyDescent="0.25">
      <c r="A261" s="14"/>
      <c r="B261" s="36"/>
      <c r="C261" s="57"/>
      <c r="D261" s="14"/>
      <c r="E261" s="57"/>
      <c r="F261" s="14"/>
      <c r="G261" s="14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x14ac:dyDescent="0.25">
      <c r="A262" s="14"/>
      <c r="B262" s="36"/>
      <c r="C262" s="57"/>
      <c r="D262" s="14"/>
      <c r="E262" s="57"/>
      <c r="F262" s="14"/>
      <c r="G262" s="14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x14ac:dyDescent="0.25">
      <c r="A263" s="14"/>
      <c r="B263" s="36"/>
      <c r="C263" s="57"/>
      <c r="D263" s="14"/>
      <c r="E263" s="57"/>
      <c r="F263" s="14"/>
      <c r="G263" s="14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x14ac:dyDescent="0.25">
      <c r="A264" s="14"/>
      <c r="B264" s="36"/>
      <c r="C264" s="57"/>
      <c r="D264" s="14"/>
      <c r="E264" s="57"/>
      <c r="F264" s="14"/>
      <c r="G264" s="14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x14ac:dyDescent="0.25">
      <c r="A265" s="14"/>
      <c r="B265" s="36"/>
      <c r="C265" s="57"/>
      <c r="D265" s="14"/>
      <c r="E265" s="57"/>
      <c r="F265" s="14"/>
      <c r="G265" s="14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x14ac:dyDescent="0.25">
      <c r="A266" s="14"/>
      <c r="B266" s="36"/>
      <c r="C266" s="57"/>
      <c r="D266" s="14"/>
      <c r="E266" s="57"/>
      <c r="F266" s="14"/>
      <c r="G266" s="14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x14ac:dyDescent="0.25">
      <c r="A267" s="14"/>
      <c r="B267" s="36"/>
      <c r="C267" s="57"/>
      <c r="D267" s="14"/>
      <c r="E267" s="57"/>
      <c r="F267" s="14"/>
      <c r="G267" s="14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x14ac:dyDescent="0.25">
      <c r="A268" s="14"/>
      <c r="B268" s="36"/>
      <c r="C268" s="57"/>
      <c r="D268" s="14"/>
      <c r="E268" s="57"/>
      <c r="F268" s="14"/>
      <c r="G268" s="14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x14ac:dyDescent="0.25">
      <c r="A269" s="14"/>
      <c r="B269" s="36"/>
      <c r="C269" s="57"/>
      <c r="D269" s="14"/>
      <c r="E269" s="57"/>
      <c r="F269" s="14"/>
      <c r="G269" s="14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x14ac:dyDescent="0.25">
      <c r="A270" s="14"/>
      <c r="B270" s="36"/>
      <c r="C270" s="57"/>
      <c r="D270" s="14"/>
      <c r="E270" s="57"/>
      <c r="F270" s="14"/>
      <c r="G270" s="14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x14ac:dyDescent="0.25">
      <c r="A271" s="14"/>
      <c r="B271" s="36"/>
      <c r="C271" s="57"/>
      <c r="D271" s="14"/>
      <c r="E271" s="57"/>
      <c r="F271" s="14"/>
      <c r="G271" s="14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x14ac:dyDescent="0.25">
      <c r="A272" s="14"/>
      <c r="B272" s="36"/>
      <c r="C272" s="57"/>
      <c r="D272" s="14"/>
      <c r="E272" s="57"/>
      <c r="F272" s="14"/>
      <c r="G272" s="14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x14ac:dyDescent="0.25">
      <c r="A273" s="14"/>
      <c r="B273" s="36"/>
      <c r="C273" s="57"/>
      <c r="D273" s="14"/>
      <c r="E273" s="57"/>
      <c r="F273" s="14"/>
      <c r="G273" s="14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x14ac:dyDescent="0.25">
      <c r="A274" s="14"/>
      <c r="B274" s="36"/>
      <c r="C274" s="57"/>
      <c r="D274" s="14"/>
      <c r="E274" s="57"/>
      <c r="F274" s="14"/>
      <c r="G274" s="14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x14ac:dyDescent="0.25">
      <c r="A275" s="14"/>
      <c r="B275" s="36"/>
      <c r="C275" s="57"/>
      <c r="D275" s="14"/>
      <c r="E275" s="57"/>
      <c r="F275" s="14"/>
      <c r="G275" s="14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x14ac:dyDescent="0.25">
      <c r="A276" s="14"/>
      <c r="B276" s="36"/>
      <c r="C276" s="57"/>
      <c r="D276" s="14"/>
      <c r="E276" s="57"/>
      <c r="F276" s="14"/>
      <c r="G276" s="14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x14ac:dyDescent="0.25">
      <c r="A277" s="14"/>
      <c r="B277" s="36"/>
      <c r="C277" s="57"/>
      <c r="D277" s="14"/>
      <c r="E277" s="57"/>
      <c r="F277" s="14"/>
      <c r="G277" s="14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x14ac:dyDescent="0.25">
      <c r="A278" s="14"/>
      <c r="B278" s="36"/>
      <c r="C278" s="57"/>
      <c r="D278" s="14"/>
      <c r="E278" s="57"/>
      <c r="F278" s="14"/>
      <c r="G278" s="14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</sheetData>
  <mergeCells count="8">
    <mergeCell ref="O3:W7"/>
    <mergeCell ref="A4:E4"/>
    <mergeCell ref="A5:E5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9F45B-A3DA-44D5-8DE6-EB77B6B49544}">
  <dimension ref="A1:W278"/>
  <sheetViews>
    <sheetView workbookViewId="0">
      <selection activeCell="I19" sqref="I19"/>
    </sheetView>
  </sheetViews>
  <sheetFormatPr defaultRowHeight="15" x14ac:dyDescent="0.25"/>
  <cols>
    <col min="2" max="2" width="15.28515625" customWidth="1"/>
  </cols>
  <sheetData>
    <row r="1" spans="1:23" x14ac:dyDescent="0.25">
      <c r="A1" s="79" t="s">
        <v>0</v>
      </c>
      <c r="B1" s="80"/>
      <c r="C1" s="80"/>
      <c r="D1" s="80"/>
      <c r="E1" s="81"/>
      <c r="F1" s="1"/>
      <c r="G1" s="82"/>
      <c r="H1" s="82"/>
      <c r="I1" s="82"/>
      <c r="J1" s="82"/>
      <c r="K1" s="82"/>
      <c r="L1" s="82"/>
      <c r="M1" s="8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74" t="s">
        <v>1</v>
      </c>
      <c r="B2" s="74"/>
      <c r="C2" s="74"/>
      <c r="D2" s="74"/>
      <c r="E2" s="74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5" x14ac:dyDescent="0.25">
      <c r="A3" s="74" t="s">
        <v>57</v>
      </c>
      <c r="B3" s="74"/>
      <c r="C3" s="74"/>
      <c r="D3" s="74"/>
      <c r="E3" s="74"/>
      <c r="F3" s="3"/>
      <c r="G3" s="4" t="s">
        <v>3</v>
      </c>
      <c r="H3" s="5"/>
      <c r="I3" s="7" t="s">
        <v>4</v>
      </c>
      <c r="J3" s="2"/>
      <c r="K3" s="8" t="s">
        <v>5</v>
      </c>
      <c r="L3" s="8" t="s">
        <v>6</v>
      </c>
      <c r="M3" s="2"/>
      <c r="N3" s="8" t="s">
        <v>7</v>
      </c>
      <c r="O3" s="73" t="s">
        <v>41</v>
      </c>
      <c r="P3" s="73"/>
      <c r="Q3" s="73"/>
      <c r="R3" s="73"/>
      <c r="S3" s="73"/>
      <c r="T3" s="73"/>
      <c r="U3" s="73"/>
      <c r="V3" s="73"/>
      <c r="W3" s="73"/>
    </row>
    <row r="4" spans="1:23" ht="21" x14ac:dyDescent="0.25">
      <c r="A4" s="74" t="s">
        <v>58</v>
      </c>
      <c r="B4" s="74"/>
      <c r="C4" s="74"/>
      <c r="D4" s="74"/>
      <c r="E4" s="74"/>
      <c r="F4" s="3"/>
      <c r="G4" s="4" t="s">
        <v>8</v>
      </c>
      <c r="H4" s="5"/>
      <c r="I4" s="6"/>
      <c r="J4" s="2"/>
      <c r="K4" s="9" t="s">
        <v>9</v>
      </c>
      <c r="L4" s="9">
        <v>3</v>
      </c>
      <c r="M4" s="2"/>
      <c r="N4" s="10">
        <v>3</v>
      </c>
      <c r="O4" s="73"/>
      <c r="P4" s="73"/>
      <c r="Q4" s="73"/>
      <c r="R4" s="73"/>
      <c r="S4" s="73"/>
      <c r="T4" s="73"/>
      <c r="U4" s="73"/>
      <c r="V4" s="73"/>
      <c r="W4" s="73"/>
    </row>
    <row r="5" spans="1:23" ht="21" x14ac:dyDescent="0.25">
      <c r="A5" s="75" t="s">
        <v>59</v>
      </c>
      <c r="B5" s="76"/>
      <c r="C5" s="76"/>
      <c r="D5" s="76"/>
      <c r="E5" s="77"/>
      <c r="F5" s="3"/>
      <c r="G5" s="4" t="s">
        <v>10</v>
      </c>
      <c r="H5" s="11">
        <f>D12</f>
        <v>83.333333333333343</v>
      </c>
      <c r="I5" s="6"/>
      <c r="J5" s="2"/>
      <c r="K5" s="12" t="s">
        <v>11</v>
      </c>
      <c r="L5" s="12">
        <v>2</v>
      </c>
      <c r="M5" s="2"/>
      <c r="N5" s="13">
        <v>2</v>
      </c>
      <c r="O5" s="73"/>
      <c r="P5" s="73"/>
      <c r="Q5" s="73"/>
      <c r="R5" s="73"/>
      <c r="S5" s="73"/>
      <c r="T5" s="73"/>
      <c r="U5" s="73"/>
      <c r="V5" s="73"/>
      <c r="W5" s="73"/>
    </row>
    <row r="6" spans="1:23" ht="21" x14ac:dyDescent="0.25">
      <c r="A6" s="14"/>
      <c r="B6" s="15" t="s">
        <v>12</v>
      </c>
      <c r="C6" s="16" t="s">
        <v>13</v>
      </c>
      <c r="D6" s="16" t="s">
        <v>14</v>
      </c>
      <c r="E6" s="16" t="s">
        <v>15</v>
      </c>
      <c r="F6" s="16" t="s">
        <v>14</v>
      </c>
      <c r="G6" s="4" t="s">
        <v>15</v>
      </c>
      <c r="H6" s="17">
        <f>F12</f>
        <v>100</v>
      </c>
      <c r="I6" s="6"/>
      <c r="J6" s="2"/>
      <c r="K6" s="18" t="s">
        <v>16</v>
      </c>
      <c r="L6" s="18">
        <v>1</v>
      </c>
      <c r="M6" s="2"/>
      <c r="N6" s="19">
        <v>1</v>
      </c>
      <c r="O6" s="73"/>
      <c r="P6" s="73"/>
      <c r="Q6" s="73"/>
      <c r="R6" s="73"/>
      <c r="S6" s="73"/>
      <c r="T6" s="73"/>
      <c r="U6" s="73"/>
      <c r="V6" s="73"/>
      <c r="W6" s="73"/>
    </row>
    <row r="7" spans="1:23" ht="60" x14ac:dyDescent="0.25">
      <c r="A7" s="14"/>
      <c r="B7" s="20" t="s">
        <v>17</v>
      </c>
      <c r="C7" s="21" t="s">
        <v>18</v>
      </c>
      <c r="D7" s="21"/>
      <c r="E7" s="22" t="s">
        <v>18</v>
      </c>
      <c r="F7" s="22"/>
      <c r="G7" s="23" t="s">
        <v>19</v>
      </c>
      <c r="H7" s="24">
        <f>AVERAGE(H5:H6)</f>
        <v>91.666666666666671</v>
      </c>
      <c r="I7" s="25">
        <v>0.6</v>
      </c>
      <c r="J7" s="2"/>
      <c r="K7" s="26" t="s">
        <v>20</v>
      </c>
      <c r="L7" s="26">
        <v>0</v>
      </c>
      <c r="M7" s="2"/>
      <c r="N7" s="27"/>
      <c r="O7" s="73"/>
      <c r="P7" s="73"/>
      <c r="Q7" s="73"/>
      <c r="R7" s="73"/>
      <c r="S7" s="73"/>
      <c r="T7" s="73"/>
      <c r="U7" s="73"/>
      <c r="V7" s="73"/>
      <c r="W7" s="73"/>
    </row>
    <row r="8" spans="1:23" x14ac:dyDescent="0.25">
      <c r="A8" s="14"/>
      <c r="B8" s="20" t="s">
        <v>21</v>
      </c>
      <c r="C8" s="22" t="s">
        <v>22</v>
      </c>
      <c r="D8" s="22"/>
      <c r="E8" s="22" t="s">
        <v>23</v>
      </c>
      <c r="F8" s="22"/>
      <c r="G8" s="23" t="s">
        <v>24</v>
      </c>
      <c r="H8" s="4" t="s">
        <v>25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14"/>
      <c r="B9" s="20" t="s">
        <v>26</v>
      </c>
      <c r="C9" s="22" t="s">
        <v>27</v>
      </c>
      <c r="D9" s="22"/>
      <c r="E9" s="22" t="s">
        <v>27</v>
      </c>
      <c r="F9" s="28"/>
      <c r="G9" s="14"/>
      <c r="H9" s="29"/>
      <c r="I9" s="29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75" x14ac:dyDescent="0.25">
      <c r="A10" s="14"/>
      <c r="B10" s="20" t="s">
        <v>28</v>
      </c>
      <c r="C10" s="22">
        <v>50</v>
      </c>
      <c r="D10" s="30">
        <f>(0.6*50)</f>
        <v>30</v>
      </c>
      <c r="E10" s="31">
        <v>50</v>
      </c>
      <c r="F10" s="32">
        <f>0.6*50</f>
        <v>30</v>
      </c>
      <c r="G10" s="68"/>
      <c r="H10" s="34" t="s">
        <v>29</v>
      </c>
      <c r="I10" s="34" t="s">
        <v>30</v>
      </c>
      <c r="J10" s="69" t="s">
        <v>31</v>
      </c>
      <c r="K10" s="69" t="s">
        <v>32</v>
      </c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29"/>
    </row>
    <row r="11" spans="1:23" ht="15.75" x14ac:dyDescent="0.25">
      <c r="A11" s="14">
        <v>1</v>
      </c>
      <c r="B11" s="61">
        <v>190805210001</v>
      </c>
      <c r="C11" s="37">
        <v>38</v>
      </c>
      <c r="D11" s="37">
        <f>COUNTIF(C11:C16,"&gt;="&amp;D10)</f>
        <v>5</v>
      </c>
      <c r="E11" s="37">
        <v>42</v>
      </c>
      <c r="F11" s="38">
        <f>COUNTIF(E11:E16,"&gt;="&amp;F10)</f>
        <v>6</v>
      </c>
      <c r="G11" s="70" t="s">
        <v>36</v>
      </c>
      <c r="H11" s="64">
        <v>1</v>
      </c>
      <c r="I11" s="64">
        <v>2</v>
      </c>
      <c r="J11" s="64">
        <v>1</v>
      </c>
      <c r="K11" s="64">
        <v>2</v>
      </c>
      <c r="L11" s="40"/>
      <c r="M11" s="40"/>
      <c r="N11" s="40"/>
      <c r="O11" s="40"/>
      <c r="P11" s="40"/>
      <c r="Q11" s="40"/>
      <c r="R11" s="40"/>
      <c r="S11" s="40"/>
      <c r="T11" s="40"/>
      <c r="U11" s="41"/>
      <c r="V11" s="41"/>
      <c r="W11" s="41"/>
    </row>
    <row r="12" spans="1:23" ht="15.75" x14ac:dyDescent="0.25">
      <c r="A12" s="14">
        <v>2</v>
      </c>
      <c r="B12" s="61">
        <v>190805210002</v>
      </c>
      <c r="C12" s="37">
        <v>45</v>
      </c>
      <c r="D12" s="42">
        <f>(D11/6)*100</f>
        <v>83.333333333333343</v>
      </c>
      <c r="E12" s="37">
        <v>47</v>
      </c>
      <c r="F12" s="62">
        <f>(F11/6)*100</f>
        <v>100</v>
      </c>
      <c r="G12" s="70" t="s">
        <v>37</v>
      </c>
      <c r="H12" s="64">
        <v>2</v>
      </c>
      <c r="I12" s="64">
        <v>2</v>
      </c>
      <c r="J12" s="64">
        <v>2</v>
      </c>
      <c r="K12" s="64">
        <v>1</v>
      </c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</row>
    <row r="13" spans="1:23" ht="15.75" x14ac:dyDescent="0.25">
      <c r="A13" s="14">
        <v>3</v>
      </c>
      <c r="B13" s="61">
        <v>190805210003</v>
      </c>
      <c r="C13" s="37">
        <v>38</v>
      </c>
      <c r="D13" s="37"/>
      <c r="E13" s="37">
        <v>44</v>
      </c>
      <c r="F13" s="44"/>
      <c r="G13" s="70" t="s">
        <v>38</v>
      </c>
      <c r="H13" s="64">
        <v>2</v>
      </c>
      <c r="I13" s="64">
        <v>2</v>
      </c>
      <c r="J13" s="64">
        <v>2</v>
      </c>
      <c r="K13" s="64">
        <v>2</v>
      </c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</row>
    <row r="14" spans="1:23" ht="15.75" x14ac:dyDescent="0.25">
      <c r="A14" s="14">
        <v>4</v>
      </c>
      <c r="B14" s="61">
        <v>190805210004</v>
      </c>
      <c r="C14" s="37">
        <v>35</v>
      </c>
      <c r="D14" s="37"/>
      <c r="E14" s="37">
        <v>41</v>
      </c>
      <c r="F14" s="44"/>
      <c r="G14" s="71" t="s">
        <v>39</v>
      </c>
      <c r="H14" s="64">
        <f>AVERAGE(H11:H13)</f>
        <v>1.6666666666666667</v>
      </c>
      <c r="I14" s="64">
        <f t="shared" ref="I14:K14" si="0">AVERAGE(I11:I13)</f>
        <v>2</v>
      </c>
      <c r="J14" s="64">
        <f t="shared" si="0"/>
        <v>1.6666666666666667</v>
      </c>
      <c r="K14" s="64">
        <f t="shared" si="0"/>
        <v>1.6666666666666667</v>
      </c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</row>
    <row r="15" spans="1:23" ht="15.75" x14ac:dyDescent="0.25">
      <c r="A15" s="14">
        <v>5</v>
      </c>
      <c r="B15" s="61">
        <v>190805210005</v>
      </c>
      <c r="C15" s="37">
        <v>25</v>
      </c>
      <c r="D15" s="37"/>
      <c r="E15" s="37">
        <v>41</v>
      </c>
      <c r="F15" s="44"/>
      <c r="G15" s="72" t="s">
        <v>40</v>
      </c>
      <c r="H15" s="65">
        <f>(91.67*H14)/100</f>
        <v>1.5278333333333334</v>
      </c>
      <c r="I15" s="65">
        <f t="shared" ref="I15:K15" si="1">(91.67*I14)/100</f>
        <v>1.8334000000000001</v>
      </c>
      <c r="J15" s="65">
        <f t="shared" si="1"/>
        <v>1.5278333333333334</v>
      </c>
      <c r="K15" s="65">
        <f t="shared" si="1"/>
        <v>1.5278333333333334</v>
      </c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</row>
    <row r="16" spans="1:23" x14ac:dyDescent="0.25">
      <c r="A16" s="14">
        <v>6</v>
      </c>
      <c r="B16" s="61">
        <v>190805210006</v>
      </c>
      <c r="C16" s="37">
        <v>38</v>
      </c>
      <c r="D16" s="37"/>
      <c r="E16" s="37">
        <v>41</v>
      </c>
      <c r="F16" s="44"/>
    </row>
    <row r="17" spans="1:23" x14ac:dyDescent="0.25">
      <c r="A17" s="14"/>
      <c r="B17" s="36"/>
      <c r="C17" s="37"/>
      <c r="D17" s="37"/>
      <c r="E17" s="37"/>
      <c r="F17" s="37"/>
    </row>
    <row r="18" spans="1:23" x14ac:dyDescent="0.25">
      <c r="A18" s="14"/>
      <c r="B18" s="36"/>
      <c r="C18" s="37"/>
      <c r="D18" s="37"/>
      <c r="E18" s="37"/>
      <c r="F18" s="48"/>
    </row>
    <row r="19" spans="1:23" x14ac:dyDescent="0.25">
      <c r="A19" s="14"/>
      <c r="B19" s="36"/>
      <c r="C19" s="37"/>
      <c r="D19" s="37"/>
      <c r="E19" s="37"/>
      <c r="F19" s="48"/>
      <c r="G19" s="14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x14ac:dyDescent="0.25">
      <c r="A20" s="14"/>
      <c r="B20" s="36"/>
      <c r="C20" s="37"/>
      <c r="D20" s="37"/>
      <c r="E20" s="37"/>
      <c r="F20" s="48"/>
      <c r="G20" s="14"/>
      <c r="H20" s="2"/>
      <c r="I20" s="2"/>
      <c r="J20" s="29"/>
      <c r="K20" s="29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x14ac:dyDescent="0.25">
      <c r="A21" s="14"/>
      <c r="B21" s="36"/>
      <c r="C21" s="37"/>
      <c r="D21" s="37"/>
      <c r="E21" s="37"/>
      <c r="F21" s="48"/>
      <c r="G21" s="14"/>
      <c r="H21" s="49"/>
      <c r="I21" s="78"/>
      <c r="J21" s="78"/>
      <c r="K21" s="2"/>
      <c r="L21" s="2"/>
      <c r="M21" s="29"/>
      <c r="N21" s="29"/>
      <c r="O21" s="29"/>
      <c r="P21" s="29"/>
      <c r="Q21" s="29"/>
      <c r="R21" s="2"/>
      <c r="S21" s="2"/>
      <c r="T21" s="2"/>
      <c r="U21" s="2"/>
      <c r="V21" s="2"/>
      <c r="W21" s="2"/>
    </row>
    <row r="22" spans="1:23" x14ac:dyDescent="0.25">
      <c r="A22" s="14"/>
      <c r="B22" s="36"/>
      <c r="C22" s="37"/>
      <c r="D22" s="37"/>
      <c r="E22" s="37"/>
      <c r="F22" s="48"/>
      <c r="G22" s="14"/>
      <c r="H22" s="50"/>
      <c r="I22" s="51"/>
      <c r="J22" s="51"/>
      <c r="K22" s="2"/>
      <c r="L22" s="2"/>
      <c r="M22" s="29"/>
      <c r="N22" s="29"/>
      <c r="O22" s="29"/>
      <c r="P22" s="29"/>
      <c r="Q22" s="29"/>
      <c r="R22" s="2"/>
      <c r="S22" s="2"/>
      <c r="T22" s="2"/>
      <c r="U22" s="2"/>
      <c r="V22" s="2"/>
      <c r="W22" s="2"/>
    </row>
    <row r="23" spans="1:23" x14ac:dyDescent="0.25">
      <c r="A23" s="14"/>
      <c r="B23" s="36"/>
      <c r="C23" s="37"/>
      <c r="D23" s="37"/>
      <c r="E23" s="37"/>
      <c r="F23" s="48"/>
      <c r="G23" s="14"/>
      <c r="H23" s="14"/>
      <c r="I23" s="2"/>
      <c r="J23" s="2"/>
      <c r="K23" s="2"/>
      <c r="L23" s="2"/>
      <c r="M23" s="2"/>
      <c r="N23" s="29"/>
      <c r="O23" s="29"/>
      <c r="P23" s="29"/>
      <c r="Q23" s="29"/>
      <c r="R23" s="29"/>
      <c r="S23" s="2"/>
      <c r="T23" s="2"/>
      <c r="U23" s="2"/>
      <c r="V23" s="2"/>
      <c r="W23" s="2"/>
    </row>
    <row r="24" spans="1:23" x14ac:dyDescent="0.25">
      <c r="A24" s="14"/>
      <c r="B24" s="36"/>
      <c r="C24" s="37"/>
      <c r="D24" s="37"/>
      <c r="E24" s="37"/>
      <c r="F24" s="48"/>
      <c r="G24" s="14"/>
      <c r="H24" s="2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2"/>
    </row>
    <row r="25" spans="1:23" ht="15.75" x14ac:dyDescent="0.25">
      <c r="A25" s="14"/>
      <c r="B25" s="36"/>
      <c r="C25" s="37"/>
      <c r="D25" s="52"/>
      <c r="E25" s="37"/>
      <c r="F25" s="53"/>
      <c r="G25" s="54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2"/>
    </row>
    <row r="26" spans="1:23" ht="15.75" x14ac:dyDescent="0.25">
      <c r="A26" s="14"/>
      <c r="B26" s="36"/>
      <c r="C26" s="37"/>
      <c r="D26" s="37"/>
      <c r="E26" s="37"/>
      <c r="F26" s="48"/>
      <c r="G26" s="54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2"/>
    </row>
    <row r="27" spans="1:23" ht="15.75" x14ac:dyDescent="0.25">
      <c r="A27" s="14"/>
      <c r="B27" s="36"/>
      <c r="C27" s="37"/>
      <c r="D27" s="37"/>
      <c r="E27" s="37"/>
      <c r="F27" s="48"/>
      <c r="G27" s="54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2"/>
    </row>
    <row r="28" spans="1:23" ht="15.75" x14ac:dyDescent="0.25">
      <c r="A28" s="14"/>
      <c r="B28" s="36"/>
      <c r="C28" s="37"/>
      <c r="D28" s="37"/>
      <c r="E28" s="37"/>
      <c r="F28" s="48"/>
      <c r="G28" s="54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2"/>
    </row>
    <row r="29" spans="1:23" ht="15.75" x14ac:dyDescent="0.25">
      <c r="A29" s="14"/>
      <c r="B29" s="36"/>
      <c r="C29" s="37"/>
      <c r="D29" s="37"/>
      <c r="E29" s="37"/>
      <c r="F29" s="48"/>
      <c r="G29" s="54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2"/>
    </row>
    <row r="30" spans="1:23" ht="15.75" x14ac:dyDescent="0.25">
      <c r="A30" s="14"/>
      <c r="B30" s="36"/>
      <c r="C30" s="37"/>
      <c r="D30" s="37"/>
      <c r="E30" s="37"/>
      <c r="F30" s="48"/>
      <c r="G30" s="54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2"/>
    </row>
    <row r="31" spans="1:23" ht="15.75" x14ac:dyDescent="0.25">
      <c r="A31" s="14"/>
      <c r="B31" s="36"/>
      <c r="C31" s="37"/>
      <c r="D31" s="37"/>
      <c r="E31" s="37"/>
      <c r="F31" s="48"/>
      <c r="G31" s="54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2"/>
    </row>
    <row r="32" spans="1:23" ht="15.75" x14ac:dyDescent="0.25">
      <c r="A32" s="14"/>
      <c r="B32" s="36"/>
      <c r="C32" s="37"/>
      <c r="D32" s="37"/>
      <c r="E32" s="37"/>
      <c r="F32" s="48"/>
      <c r="G32" s="54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2"/>
    </row>
    <row r="33" spans="1:23" ht="15.75" x14ac:dyDescent="0.25">
      <c r="A33" s="14"/>
      <c r="B33" s="36"/>
      <c r="C33" s="37"/>
      <c r="D33" s="37"/>
      <c r="E33" s="37"/>
      <c r="F33" s="48"/>
      <c r="G33" s="54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2"/>
    </row>
    <row r="34" spans="1:23" ht="15.75" x14ac:dyDescent="0.25">
      <c r="A34" s="14"/>
      <c r="B34" s="36"/>
      <c r="C34" s="37"/>
      <c r="D34" s="37"/>
      <c r="E34" s="37"/>
      <c r="F34" s="48"/>
      <c r="G34" s="54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</row>
    <row r="35" spans="1:23" x14ac:dyDescent="0.25">
      <c r="A35" s="14"/>
      <c r="B35" s="36"/>
      <c r="C35" s="37"/>
      <c r="D35" s="37"/>
      <c r="E35" s="37"/>
      <c r="F35" s="48"/>
      <c r="G35" s="55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2"/>
    </row>
    <row r="36" spans="1:23" x14ac:dyDescent="0.25">
      <c r="A36" s="14"/>
      <c r="B36" s="36"/>
      <c r="C36" s="37"/>
      <c r="D36" s="37"/>
      <c r="E36" s="37"/>
      <c r="F36" s="48"/>
      <c r="G36" s="14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x14ac:dyDescent="0.25">
      <c r="A37" s="14"/>
      <c r="B37" s="36"/>
      <c r="C37" s="37"/>
      <c r="D37" s="37"/>
      <c r="E37" s="37"/>
      <c r="F37" s="48"/>
      <c r="G37" s="14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75" x14ac:dyDescent="0.25">
      <c r="A38" s="14"/>
      <c r="B38" s="36"/>
      <c r="C38" s="37"/>
      <c r="D38" s="37"/>
      <c r="E38" s="37"/>
      <c r="F38" s="48"/>
      <c r="G38" s="54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2"/>
    </row>
    <row r="39" spans="1:23" ht="15.75" x14ac:dyDescent="0.25">
      <c r="A39" s="14"/>
      <c r="B39" s="36"/>
      <c r="C39" s="37"/>
      <c r="D39" s="37"/>
      <c r="E39" s="37"/>
      <c r="F39" s="48"/>
      <c r="G39" s="54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2"/>
    </row>
    <row r="40" spans="1:23" ht="15.75" x14ac:dyDescent="0.25">
      <c r="A40" s="14"/>
      <c r="B40" s="36"/>
      <c r="C40" s="37"/>
      <c r="D40" s="37"/>
      <c r="E40" s="37"/>
      <c r="F40" s="48"/>
      <c r="G40" s="54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2"/>
    </row>
    <row r="41" spans="1:23" ht="15.75" x14ac:dyDescent="0.25">
      <c r="A41" s="14"/>
      <c r="B41" s="36"/>
      <c r="C41" s="37"/>
      <c r="D41" s="37"/>
      <c r="E41" s="37"/>
      <c r="F41" s="48"/>
      <c r="G41" s="54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2"/>
    </row>
    <row r="42" spans="1:23" ht="15.75" x14ac:dyDescent="0.25">
      <c r="A42" s="14"/>
      <c r="B42" s="36"/>
      <c r="C42" s="37"/>
      <c r="D42" s="37"/>
      <c r="E42" s="37"/>
      <c r="F42" s="48"/>
      <c r="G42" s="54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2"/>
    </row>
    <row r="43" spans="1:23" ht="15.75" x14ac:dyDescent="0.25">
      <c r="A43" s="14"/>
      <c r="B43" s="36"/>
      <c r="C43" s="37"/>
      <c r="D43" s="37"/>
      <c r="E43" s="37"/>
      <c r="F43" s="48"/>
      <c r="G43" s="54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2"/>
    </row>
    <row r="44" spans="1:23" ht="15.75" x14ac:dyDescent="0.25">
      <c r="A44" s="14"/>
      <c r="B44" s="36"/>
      <c r="C44" s="37"/>
      <c r="D44" s="37"/>
      <c r="E44" s="37"/>
      <c r="F44" s="48"/>
      <c r="G44" s="54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2"/>
    </row>
    <row r="45" spans="1:23" ht="15.75" x14ac:dyDescent="0.25">
      <c r="A45" s="14"/>
      <c r="B45" s="36"/>
      <c r="C45" s="37"/>
      <c r="D45" s="37"/>
      <c r="E45" s="37"/>
      <c r="F45" s="48"/>
      <c r="G45" s="54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2"/>
    </row>
    <row r="46" spans="1:23" ht="15.75" x14ac:dyDescent="0.25">
      <c r="A46" s="14"/>
      <c r="B46" s="36"/>
      <c r="C46" s="37"/>
      <c r="D46" s="37"/>
      <c r="E46" s="37"/>
      <c r="F46" s="48"/>
      <c r="G46" s="54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2"/>
    </row>
    <row r="47" spans="1:23" ht="15.75" x14ac:dyDescent="0.25">
      <c r="A47" s="14"/>
      <c r="B47" s="36"/>
      <c r="C47" s="37"/>
      <c r="D47" s="37"/>
      <c r="E47" s="37"/>
      <c r="F47" s="48"/>
      <c r="G47" s="54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2"/>
    </row>
    <row r="48" spans="1:23" ht="15.75" x14ac:dyDescent="0.25">
      <c r="A48" s="14"/>
      <c r="B48" s="36"/>
      <c r="C48" s="37"/>
      <c r="D48" s="37"/>
      <c r="E48" s="37"/>
      <c r="F48" s="48"/>
      <c r="G48" s="54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2"/>
    </row>
    <row r="49" spans="1:23" x14ac:dyDescent="0.25">
      <c r="A49" s="14"/>
      <c r="B49" s="36"/>
      <c r="C49" s="37"/>
      <c r="D49" s="37"/>
      <c r="E49" s="37"/>
      <c r="F49" s="48"/>
      <c r="G49" s="55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2"/>
    </row>
    <row r="50" spans="1:23" x14ac:dyDescent="0.25">
      <c r="A50" s="14"/>
      <c r="B50" s="36"/>
      <c r="C50" s="37"/>
      <c r="D50" s="37"/>
      <c r="E50" s="37"/>
      <c r="F50" s="48"/>
      <c r="G50" s="14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x14ac:dyDescent="0.25">
      <c r="A51" s="14"/>
      <c r="B51" s="36"/>
      <c r="C51" s="37"/>
      <c r="D51" s="37"/>
      <c r="E51" s="37"/>
      <c r="F51" s="48"/>
      <c r="G51" s="14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75" x14ac:dyDescent="0.25">
      <c r="A52" s="14"/>
      <c r="B52" s="36"/>
      <c r="C52" s="37"/>
      <c r="D52" s="52"/>
      <c r="E52" s="37"/>
      <c r="F52" s="53"/>
      <c r="G52" s="54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2"/>
    </row>
    <row r="53" spans="1:23" ht="15.75" x14ac:dyDescent="0.25">
      <c r="A53" s="14"/>
      <c r="B53" s="36"/>
      <c r="C53" s="37"/>
      <c r="D53" s="52"/>
      <c r="E53" s="37"/>
      <c r="F53" s="53"/>
      <c r="G53" s="54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2"/>
    </row>
    <row r="54" spans="1:23" ht="15.75" x14ac:dyDescent="0.25">
      <c r="A54" s="14"/>
      <c r="B54" s="36"/>
      <c r="C54" s="37"/>
      <c r="D54" s="37"/>
      <c r="E54" s="37"/>
      <c r="F54" s="48"/>
      <c r="G54" s="54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2"/>
    </row>
    <row r="55" spans="1:23" ht="15.75" x14ac:dyDescent="0.25">
      <c r="A55" s="14"/>
      <c r="B55" s="36"/>
      <c r="C55" s="37"/>
      <c r="D55" s="37"/>
      <c r="E55" s="37"/>
      <c r="F55" s="48"/>
      <c r="G55" s="54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2"/>
    </row>
    <row r="56" spans="1:23" ht="15.75" x14ac:dyDescent="0.25">
      <c r="A56" s="14"/>
      <c r="B56" s="36"/>
      <c r="C56" s="37"/>
      <c r="D56" s="37"/>
      <c r="E56" s="37"/>
      <c r="F56" s="48"/>
      <c r="G56" s="54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2"/>
    </row>
    <row r="57" spans="1:23" ht="15.75" x14ac:dyDescent="0.25">
      <c r="A57" s="14"/>
      <c r="B57" s="36"/>
      <c r="C57" s="37"/>
      <c r="D57" s="37"/>
      <c r="E57" s="37"/>
      <c r="F57" s="48"/>
      <c r="G57" s="54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2"/>
    </row>
    <row r="58" spans="1:23" ht="15.75" x14ac:dyDescent="0.25">
      <c r="A58" s="14"/>
      <c r="B58" s="36"/>
      <c r="C58" s="37"/>
      <c r="D58" s="37"/>
      <c r="E58" s="37"/>
      <c r="F58" s="48"/>
      <c r="G58" s="54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2"/>
    </row>
    <row r="59" spans="1:23" ht="15.75" x14ac:dyDescent="0.25">
      <c r="A59" s="14"/>
      <c r="B59" s="36"/>
      <c r="C59" s="37"/>
      <c r="D59" s="37"/>
      <c r="E59" s="37"/>
      <c r="F59" s="48"/>
      <c r="G59" s="54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2"/>
    </row>
    <row r="60" spans="1:23" ht="15.75" x14ac:dyDescent="0.25">
      <c r="A60" s="14"/>
      <c r="B60" s="36"/>
      <c r="C60" s="37"/>
      <c r="D60" s="37"/>
      <c r="E60" s="37"/>
      <c r="F60" s="48"/>
      <c r="G60" s="54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2"/>
    </row>
    <row r="61" spans="1:23" ht="15.75" x14ac:dyDescent="0.25">
      <c r="A61" s="14"/>
      <c r="B61" s="36"/>
      <c r="C61" s="37"/>
      <c r="D61" s="37"/>
      <c r="E61" s="37"/>
      <c r="F61" s="48"/>
      <c r="G61" s="54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2"/>
    </row>
    <row r="62" spans="1:23" ht="15.75" x14ac:dyDescent="0.25">
      <c r="A62" s="14"/>
      <c r="B62" s="36"/>
      <c r="C62" s="37"/>
      <c r="D62" s="37"/>
      <c r="E62" s="37"/>
      <c r="F62" s="48"/>
      <c r="G62" s="54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2"/>
    </row>
    <row r="63" spans="1:23" x14ac:dyDescent="0.25">
      <c r="A63" s="14"/>
      <c r="B63" s="36"/>
      <c r="C63" s="37"/>
      <c r="D63" s="37"/>
      <c r="E63" s="37"/>
      <c r="F63" s="48"/>
      <c r="G63" s="14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x14ac:dyDescent="0.25">
      <c r="A64" s="14"/>
      <c r="B64" s="36"/>
      <c r="C64" s="37"/>
      <c r="D64" s="37"/>
      <c r="E64" s="37"/>
      <c r="F64" s="48"/>
      <c r="G64" s="14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x14ac:dyDescent="0.25">
      <c r="A65" s="14"/>
      <c r="B65" s="36"/>
      <c r="C65" s="37"/>
      <c r="D65" s="37"/>
      <c r="E65" s="37"/>
      <c r="F65" s="48"/>
      <c r="G65" s="14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x14ac:dyDescent="0.25">
      <c r="A66" s="14"/>
      <c r="B66" s="36"/>
      <c r="C66" s="37"/>
      <c r="D66" s="37"/>
      <c r="E66" s="37"/>
      <c r="F66" s="48"/>
      <c r="G66" s="14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x14ac:dyDescent="0.25">
      <c r="A67" s="14"/>
      <c r="B67" s="36"/>
      <c r="C67" s="37"/>
      <c r="D67" s="37"/>
      <c r="E67" s="37"/>
      <c r="F67" s="48"/>
      <c r="G67" s="14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x14ac:dyDescent="0.25">
      <c r="A68" s="14"/>
      <c r="B68" s="36"/>
      <c r="C68" s="37"/>
      <c r="D68" s="37"/>
      <c r="E68" s="37"/>
      <c r="F68" s="48"/>
      <c r="G68" s="14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x14ac:dyDescent="0.25">
      <c r="A69" s="14"/>
      <c r="B69" s="36"/>
      <c r="C69" s="37"/>
      <c r="D69" s="37"/>
      <c r="E69" s="37"/>
      <c r="F69" s="48"/>
      <c r="G69" s="14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x14ac:dyDescent="0.25">
      <c r="A70" s="14"/>
      <c r="B70" s="36"/>
      <c r="C70" s="37"/>
      <c r="D70" s="37"/>
      <c r="E70" s="37"/>
      <c r="F70" s="48"/>
      <c r="G70" s="14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x14ac:dyDescent="0.25">
      <c r="A71" s="14"/>
      <c r="B71" s="36"/>
      <c r="C71" s="37"/>
      <c r="D71" s="37"/>
      <c r="E71" s="37"/>
      <c r="F71" s="48"/>
      <c r="G71" s="14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x14ac:dyDescent="0.25">
      <c r="A72" s="14"/>
      <c r="B72" s="36"/>
      <c r="C72" s="37"/>
      <c r="D72" s="37"/>
      <c r="E72" s="37"/>
      <c r="F72" s="48"/>
      <c r="G72" s="14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x14ac:dyDescent="0.25">
      <c r="A73" s="14"/>
      <c r="B73" s="36"/>
      <c r="C73" s="37"/>
      <c r="D73" s="37"/>
      <c r="E73" s="37"/>
      <c r="F73" s="48"/>
      <c r="G73" s="14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x14ac:dyDescent="0.25">
      <c r="A74" s="14"/>
      <c r="B74" s="36"/>
      <c r="C74" s="37"/>
      <c r="D74" s="37"/>
      <c r="E74" s="37"/>
      <c r="F74" s="48"/>
      <c r="G74" s="14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x14ac:dyDescent="0.25">
      <c r="A75" s="14"/>
      <c r="B75" s="36"/>
      <c r="C75" s="37"/>
      <c r="D75" s="37"/>
      <c r="E75" s="37"/>
      <c r="F75" s="48"/>
      <c r="G75" s="14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x14ac:dyDescent="0.25">
      <c r="A76" s="14"/>
      <c r="B76" s="36"/>
      <c r="C76" s="57"/>
      <c r="D76" s="37"/>
      <c r="E76" s="57"/>
      <c r="F76" s="48"/>
      <c r="G76" s="14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x14ac:dyDescent="0.25">
      <c r="A77" s="14"/>
      <c r="B77" s="36"/>
      <c r="C77" s="57"/>
      <c r="D77" s="37"/>
      <c r="E77" s="57"/>
      <c r="F77" s="48"/>
      <c r="G77" s="14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x14ac:dyDescent="0.25">
      <c r="A78" s="14"/>
      <c r="B78" s="36"/>
      <c r="C78" s="57"/>
      <c r="D78" s="37"/>
      <c r="E78" s="57"/>
      <c r="F78" s="48"/>
      <c r="G78" s="14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x14ac:dyDescent="0.25">
      <c r="A79" s="14"/>
      <c r="B79" s="36"/>
      <c r="C79" s="57"/>
      <c r="D79" s="37"/>
      <c r="E79" s="57"/>
      <c r="F79" s="48"/>
      <c r="G79" s="57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x14ac:dyDescent="0.25">
      <c r="A80" s="14"/>
      <c r="B80" s="36"/>
      <c r="C80" s="57"/>
      <c r="D80" s="52"/>
      <c r="E80" s="57"/>
      <c r="F80" s="53"/>
      <c r="G80" s="57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x14ac:dyDescent="0.25">
      <c r="A81" s="14"/>
      <c r="B81" s="36"/>
      <c r="C81" s="57"/>
      <c r="D81" s="52"/>
      <c r="E81" s="57"/>
      <c r="F81" s="53"/>
      <c r="G81" s="57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x14ac:dyDescent="0.25">
      <c r="A82" s="14"/>
      <c r="B82" s="36"/>
      <c r="C82" s="57"/>
      <c r="D82" s="37"/>
      <c r="E82" s="57"/>
      <c r="F82" s="48"/>
      <c r="G82" s="57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x14ac:dyDescent="0.25">
      <c r="A83" s="14"/>
      <c r="B83" s="36"/>
      <c r="C83" s="57"/>
      <c r="D83" s="57"/>
      <c r="E83" s="57"/>
      <c r="F83" s="57"/>
      <c r="G83" s="57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x14ac:dyDescent="0.25">
      <c r="A84" s="14"/>
      <c r="B84" s="36"/>
      <c r="C84" s="57"/>
      <c r="D84" s="58"/>
      <c r="E84" s="57"/>
      <c r="F84" s="58"/>
      <c r="G84" s="57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75" x14ac:dyDescent="0.25">
      <c r="A85" s="14"/>
      <c r="B85" s="36"/>
      <c r="C85" s="57"/>
      <c r="D85" s="57"/>
      <c r="E85" s="57"/>
      <c r="F85" s="57"/>
      <c r="G85" s="57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59"/>
    </row>
    <row r="86" spans="1:23" ht="15.75" x14ac:dyDescent="0.25">
      <c r="A86" s="14"/>
      <c r="B86" s="36"/>
      <c r="C86" s="57"/>
      <c r="D86" s="60"/>
      <c r="E86" s="57"/>
      <c r="F86" s="60"/>
      <c r="G86" s="57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2"/>
    </row>
    <row r="87" spans="1:23" x14ac:dyDescent="0.25">
      <c r="A87" s="14"/>
      <c r="B87" s="36"/>
      <c r="C87" s="57"/>
      <c r="D87" s="57"/>
      <c r="E87" s="57"/>
      <c r="F87" s="57"/>
      <c r="G87" s="5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x14ac:dyDescent="0.25">
      <c r="A88" s="14"/>
      <c r="B88" s="36"/>
      <c r="C88" s="57"/>
      <c r="D88" s="57"/>
      <c r="E88" s="57"/>
      <c r="F88" s="57"/>
      <c r="G88" s="57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x14ac:dyDescent="0.25">
      <c r="A89" s="14"/>
      <c r="B89" s="36"/>
      <c r="C89" s="57"/>
      <c r="D89" s="57"/>
      <c r="E89" s="57"/>
      <c r="F89" s="57"/>
      <c r="G89" s="57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x14ac:dyDescent="0.25">
      <c r="A90" s="14"/>
      <c r="B90" s="36"/>
      <c r="C90" s="57"/>
      <c r="D90" s="57"/>
      <c r="E90" s="57"/>
      <c r="F90" s="57"/>
      <c r="G90" s="57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x14ac:dyDescent="0.25">
      <c r="A91" s="14"/>
      <c r="B91" s="36"/>
      <c r="C91" s="57"/>
      <c r="D91" s="57"/>
      <c r="E91" s="57"/>
      <c r="F91" s="57"/>
      <c r="G91" s="57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75" x14ac:dyDescent="0.25">
      <c r="A92" s="14"/>
      <c r="B92" s="36"/>
      <c r="C92" s="57"/>
      <c r="D92" s="57"/>
      <c r="E92" s="57"/>
      <c r="F92" s="57"/>
      <c r="G92" s="57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59"/>
    </row>
    <row r="93" spans="1:23" ht="15.75" x14ac:dyDescent="0.25">
      <c r="A93" s="14"/>
      <c r="B93" s="36"/>
      <c r="C93" s="57"/>
      <c r="D93" s="57"/>
      <c r="E93" s="57"/>
      <c r="F93" s="57"/>
      <c r="G93" s="57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2"/>
    </row>
    <row r="94" spans="1:23" x14ac:dyDescent="0.25">
      <c r="A94" s="14"/>
      <c r="B94" s="36"/>
      <c r="C94" s="57"/>
      <c r="D94" s="57"/>
      <c r="E94" s="57"/>
      <c r="F94" s="57"/>
      <c r="G94" s="57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x14ac:dyDescent="0.25">
      <c r="A95" s="14"/>
      <c r="B95" s="36"/>
      <c r="C95" s="57"/>
      <c r="D95" s="57"/>
      <c r="E95" s="57"/>
      <c r="F95" s="57"/>
      <c r="G95" s="57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x14ac:dyDescent="0.25">
      <c r="A96" s="14"/>
      <c r="B96" s="36"/>
      <c r="C96" s="57"/>
      <c r="D96" s="57"/>
      <c r="E96" s="57"/>
      <c r="F96" s="57"/>
      <c r="G96" s="57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x14ac:dyDescent="0.25">
      <c r="A97" s="14"/>
      <c r="B97" s="36"/>
      <c r="C97" s="57"/>
      <c r="D97" s="57"/>
      <c r="E97" s="57"/>
      <c r="F97" s="57"/>
      <c r="G97" s="57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x14ac:dyDescent="0.25">
      <c r="A98" s="14"/>
      <c r="B98" s="36"/>
      <c r="C98" s="57"/>
      <c r="D98" s="57"/>
      <c r="E98" s="57"/>
      <c r="F98" s="57"/>
      <c r="G98" s="57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x14ac:dyDescent="0.25">
      <c r="A99" s="14"/>
      <c r="B99" s="36"/>
      <c r="C99" s="57"/>
      <c r="D99" s="57"/>
      <c r="E99" s="57"/>
      <c r="F99" s="57"/>
      <c r="G99" s="57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75" x14ac:dyDescent="0.25">
      <c r="A100" s="14"/>
      <c r="B100" s="36"/>
      <c r="C100" s="57"/>
      <c r="D100" s="57"/>
      <c r="E100" s="57"/>
      <c r="F100" s="57"/>
      <c r="G100" s="57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59"/>
    </row>
    <row r="101" spans="1:23" ht="15.75" x14ac:dyDescent="0.25">
      <c r="A101" s="14"/>
      <c r="B101" s="36"/>
      <c r="C101" s="57"/>
      <c r="D101" s="57"/>
      <c r="E101" s="57"/>
      <c r="F101" s="57"/>
      <c r="G101" s="57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2"/>
    </row>
    <row r="102" spans="1:23" x14ac:dyDescent="0.25">
      <c r="A102" s="14"/>
      <c r="B102" s="36"/>
      <c r="C102" s="57"/>
      <c r="D102" s="57"/>
      <c r="E102" s="57"/>
      <c r="F102" s="57"/>
      <c r="G102" s="57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x14ac:dyDescent="0.25">
      <c r="A103" s="14"/>
      <c r="B103" s="36"/>
      <c r="C103" s="57"/>
      <c r="D103" s="14"/>
      <c r="E103" s="57"/>
      <c r="F103" s="14"/>
      <c r="G103" s="57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x14ac:dyDescent="0.25">
      <c r="A104" s="14"/>
      <c r="B104" s="36"/>
      <c r="C104" s="57"/>
      <c r="D104" s="14"/>
      <c r="E104" s="57"/>
      <c r="F104" s="14"/>
      <c r="G104" s="14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x14ac:dyDescent="0.25">
      <c r="A105" s="14"/>
      <c r="B105" s="36"/>
      <c r="C105" s="57"/>
      <c r="D105" s="14"/>
      <c r="E105" s="57"/>
      <c r="F105" s="14"/>
      <c r="G105" s="14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x14ac:dyDescent="0.25">
      <c r="A106" s="14"/>
      <c r="B106" s="36"/>
      <c r="C106" s="57"/>
      <c r="D106" s="14"/>
      <c r="E106" s="57"/>
      <c r="F106" s="14"/>
      <c r="G106" s="14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x14ac:dyDescent="0.25">
      <c r="A107" s="14"/>
      <c r="B107" s="36"/>
      <c r="C107" s="57"/>
      <c r="D107" s="14"/>
      <c r="E107" s="57"/>
      <c r="F107" s="14"/>
      <c r="G107" s="14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x14ac:dyDescent="0.25">
      <c r="A108" s="14"/>
      <c r="B108" s="36"/>
      <c r="C108" s="57"/>
      <c r="D108" s="14"/>
      <c r="E108" s="57"/>
      <c r="F108" s="14"/>
      <c r="G108" s="14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x14ac:dyDescent="0.25">
      <c r="A109" s="14"/>
      <c r="B109" s="36"/>
      <c r="C109" s="57"/>
      <c r="D109" s="14"/>
      <c r="E109" s="57"/>
      <c r="F109" s="14"/>
      <c r="G109" s="14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x14ac:dyDescent="0.25">
      <c r="A110" s="14"/>
      <c r="B110" s="36"/>
      <c r="C110" s="57"/>
      <c r="D110" s="14"/>
      <c r="E110" s="57"/>
      <c r="F110" s="14"/>
      <c r="G110" s="14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x14ac:dyDescent="0.25">
      <c r="A111" s="14"/>
      <c r="B111" s="36"/>
      <c r="C111" s="57"/>
      <c r="D111" s="14"/>
      <c r="E111" s="57"/>
      <c r="F111" s="14"/>
      <c r="G111" s="14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x14ac:dyDescent="0.25">
      <c r="A112" s="14"/>
      <c r="B112" s="36"/>
      <c r="C112" s="57"/>
      <c r="D112" s="14"/>
      <c r="E112" s="57"/>
      <c r="F112" s="14"/>
      <c r="G112" s="14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x14ac:dyDescent="0.25">
      <c r="A113" s="14"/>
      <c r="B113" s="36"/>
      <c r="C113" s="57"/>
      <c r="D113" s="14"/>
      <c r="E113" s="57"/>
      <c r="F113" s="14"/>
      <c r="G113" s="14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x14ac:dyDescent="0.25">
      <c r="A114" s="14"/>
      <c r="B114" s="36"/>
      <c r="C114" s="57"/>
      <c r="D114" s="14"/>
      <c r="E114" s="57"/>
      <c r="F114" s="14"/>
      <c r="G114" s="14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x14ac:dyDescent="0.25">
      <c r="A115" s="14"/>
      <c r="B115" s="36"/>
      <c r="C115" s="57"/>
      <c r="D115" s="14"/>
      <c r="E115" s="57"/>
      <c r="F115" s="14"/>
      <c r="G115" s="14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x14ac:dyDescent="0.25">
      <c r="A116" s="14"/>
      <c r="B116" s="36"/>
      <c r="C116" s="57"/>
      <c r="D116" s="14"/>
      <c r="E116" s="57"/>
      <c r="F116" s="14"/>
      <c r="G116" s="14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x14ac:dyDescent="0.25">
      <c r="A117" s="14"/>
      <c r="B117" s="36"/>
      <c r="C117" s="57"/>
      <c r="D117" s="14"/>
      <c r="E117" s="57"/>
      <c r="F117" s="14"/>
      <c r="G117" s="14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x14ac:dyDescent="0.25">
      <c r="A118" s="14"/>
      <c r="B118" s="36"/>
      <c r="C118" s="57"/>
      <c r="D118" s="14"/>
      <c r="E118" s="57"/>
      <c r="F118" s="14"/>
      <c r="G118" s="14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x14ac:dyDescent="0.25">
      <c r="A119" s="14"/>
      <c r="B119" s="36"/>
      <c r="C119" s="57"/>
      <c r="D119" s="14"/>
      <c r="E119" s="57"/>
      <c r="F119" s="14"/>
      <c r="G119" s="14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x14ac:dyDescent="0.25">
      <c r="A120" s="14"/>
      <c r="B120" s="36"/>
      <c r="C120" s="57"/>
      <c r="D120" s="14"/>
      <c r="E120" s="57"/>
      <c r="F120" s="14"/>
      <c r="G120" s="14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x14ac:dyDescent="0.25">
      <c r="A121" s="14"/>
      <c r="B121" s="36"/>
      <c r="C121" s="57"/>
      <c r="D121" s="14"/>
      <c r="E121" s="57"/>
      <c r="F121" s="14"/>
      <c r="G121" s="14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x14ac:dyDescent="0.25">
      <c r="A122" s="14"/>
      <c r="B122" s="36"/>
      <c r="C122" s="57"/>
      <c r="D122" s="14"/>
      <c r="E122" s="57"/>
      <c r="F122" s="14"/>
      <c r="G122" s="14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x14ac:dyDescent="0.25">
      <c r="A123" s="14"/>
      <c r="B123" s="36"/>
      <c r="C123" s="57"/>
      <c r="D123" s="14"/>
      <c r="E123" s="57"/>
      <c r="F123" s="14"/>
      <c r="G123" s="14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x14ac:dyDescent="0.25">
      <c r="A124" s="14"/>
      <c r="B124" s="36"/>
      <c r="C124" s="57"/>
      <c r="D124" s="14"/>
      <c r="E124" s="57"/>
      <c r="F124" s="14"/>
      <c r="G124" s="14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x14ac:dyDescent="0.25">
      <c r="A125" s="14"/>
      <c r="B125" s="36"/>
      <c r="C125" s="57"/>
      <c r="D125" s="14"/>
      <c r="E125" s="57"/>
      <c r="F125" s="14"/>
      <c r="G125" s="14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x14ac:dyDescent="0.25">
      <c r="A126" s="14"/>
      <c r="B126" s="36"/>
      <c r="C126" s="57"/>
      <c r="D126" s="14"/>
      <c r="E126" s="57"/>
      <c r="F126" s="14"/>
      <c r="G126" s="14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x14ac:dyDescent="0.25">
      <c r="A127" s="14"/>
      <c r="B127" s="36"/>
      <c r="C127" s="57"/>
      <c r="D127" s="14"/>
      <c r="E127" s="57"/>
      <c r="F127" s="14"/>
      <c r="G127" s="14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x14ac:dyDescent="0.25">
      <c r="A128" s="14"/>
      <c r="B128" s="36"/>
      <c r="C128" s="57"/>
      <c r="D128" s="14"/>
      <c r="E128" s="57"/>
      <c r="F128" s="14"/>
      <c r="G128" s="14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x14ac:dyDescent="0.25">
      <c r="A129" s="14"/>
      <c r="B129" s="36"/>
      <c r="C129" s="57"/>
      <c r="D129" s="14"/>
      <c r="E129" s="57"/>
      <c r="F129" s="14"/>
      <c r="G129" s="14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x14ac:dyDescent="0.25">
      <c r="A130" s="14"/>
      <c r="B130" s="36"/>
      <c r="C130" s="57"/>
      <c r="D130" s="14"/>
      <c r="E130" s="57"/>
      <c r="F130" s="14"/>
      <c r="G130" s="14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x14ac:dyDescent="0.25">
      <c r="A131" s="14"/>
      <c r="B131" s="36"/>
      <c r="C131" s="57"/>
      <c r="D131" s="14"/>
      <c r="E131" s="57"/>
      <c r="F131" s="14"/>
      <c r="G131" s="14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x14ac:dyDescent="0.25">
      <c r="A132" s="14"/>
      <c r="B132" s="36"/>
      <c r="C132" s="57"/>
      <c r="D132" s="14"/>
      <c r="E132" s="57"/>
      <c r="F132" s="14"/>
      <c r="G132" s="14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x14ac:dyDescent="0.25">
      <c r="A133" s="14"/>
      <c r="B133" s="36"/>
      <c r="C133" s="57"/>
      <c r="D133" s="14"/>
      <c r="E133" s="57"/>
      <c r="F133" s="14"/>
      <c r="G133" s="14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x14ac:dyDescent="0.25">
      <c r="A134" s="14"/>
      <c r="B134" s="36"/>
      <c r="C134" s="57"/>
      <c r="D134" s="14"/>
      <c r="E134" s="57"/>
      <c r="F134" s="14"/>
      <c r="G134" s="14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x14ac:dyDescent="0.25">
      <c r="A135" s="14"/>
      <c r="B135" s="36"/>
      <c r="C135" s="57"/>
      <c r="D135" s="14"/>
      <c r="E135" s="57"/>
      <c r="F135" s="14"/>
      <c r="G135" s="14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x14ac:dyDescent="0.25">
      <c r="A136" s="14"/>
      <c r="B136" s="36"/>
      <c r="C136" s="57"/>
      <c r="D136" s="14"/>
      <c r="E136" s="57"/>
      <c r="F136" s="14"/>
      <c r="G136" s="14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x14ac:dyDescent="0.25">
      <c r="A137" s="14"/>
      <c r="B137" s="36"/>
      <c r="C137" s="57"/>
      <c r="D137" s="14"/>
      <c r="E137" s="57"/>
      <c r="F137" s="14"/>
      <c r="G137" s="14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x14ac:dyDescent="0.25">
      <c r="A138" s="14"/>
      <c r="B138" s="36"/>
      <c r="C138" s="57"/>
      <c r="D138" s="14"/>
      <c r="E138" s="57"/>
      <c r="F138" s="14"/>
      <c r="G138" s="14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x14ac:dyDescent="0.25">
      <c r="A139" s="14"/>
      <c r="B139" s="36"/>
      <c r="C139" s="57"/>
      <c r="D139" s="14"/>
      <c r="E139" s="57"/>
      <c r="F139" s="14"/>
      <c r="G139" s="14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x14ac:dyDescent="0.25">
      <c r="A140" s="14"/>
      <c r="B140" s="36"/>
      <c r="C140" s="57"/>
      <c r="D140" s="14"/>
      <c r="E140" s="57"/>
      <c r="F140" s="14"/>
      <c r="G140" s="14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x14ac:dyDescent="0.25">
      <c r="A141" s="14"/>
      <c r="B141" s="36"/>
      <c r="C141" s="57"/>
      <c r="D141" s="14"/>
      <c r="E141" s="57"/>
      <c r="F141" s="14"/>
      <c r="G141" s="14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x14ac:dyDescent="0.25">
      <c r="A142" s="14"/>
      <c r="B142" s="36"/>
      <c r="C142" s="57"/>
      <c r="D142" s="14"/>
      <c r="E142" s="57"/>
      <c r="F142" s="14"/>
      <c r="G142" s="14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x14ac:dyDescent="0.25">
      <c r="A143" s="14"/>
      <c r="B143" s="36"/>
      <c r="C143" s="57"/>
      <c r="D143" s="14"/>
      <c r="E143" s="57"/>
      <c r="F143" s="14"/>
      <c r="G143" s="14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x14ac:dyDescent="0.25">
      <c r="A144" s="14"/>
      <c r="B144" s="36"/>
      <c r="C144" s="57"/>
      <c r="D144" s="14"/>
      <c r="E144" s="57"/>
      <c r="F144" s="14"/>
      <c r="G144" s="14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x14ac:dyDescent="0.25">
      <c r="A145" s="14"/>
      <c r="B145" s="36"/>
      <c r="C145" s="57"/>
      <c r="D145" s="14"/>
      <c r="E145" s="57"/>
      <c r="F145" s="14"/>
      <c r="G145" s="14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x14ac:dyDescent="0.25">
      <c r="A146" s="14"/>
      <c r="B146" s="36"/>
      <c r="C146" s="57"/>
      <c r="D146" s="14"/>
      <c r="E146" s="57"/>
      <c r="F146" s="14"/>
      <c r="G146" s="14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x14ac:dyDescent="0.25">
      <c r="A147" s="14"/>
      <c r="B147" s="36"/>
      <c r="C147" s="57"/>
      <c r="D147" s="14"/>
      <c r="E147" s="57"/>
      <c r="F147" s="14"/>
      <c r="G147" s="14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x14ac:dyDescent="0.25">
      <c r="A148" s="14"/>
      <c r="B148" s="36"/>
      <c r="C148" s="57"/>
      <c r="D148" s="14"/>
      <c r="E148" s="57"/>
      <c r="F148" s="14"/>
      <c r="G148" s="14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x14ac:dyDescent="0.25">
      <c r="A149" s="14"/>
      <c r="B149" s="36"/>
      <c r="C149" s="57"/>
      <c r="D149" s="14"/>
      <c r="E149" s="57"/>
      <c r="F149" s="14"/>
      <c r="G149" s="14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x14ac:dyDescent="0.25">
      <c r="A150" s="14"/>
      <c r="B150" s="36"/>
      <c r="C150" s="57"/>
      <c r="D150" s="14"/>
      <c r="E150" s="57"/>
      <c r="F150" s="14"/>
      <c r="G150" s="14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x14ac:dyDescent="0.25">
      <c r="A151" s="14"/>
      <c r="B151" s="36"/>
      <c r="C151" s="57"/>
      <c r="D151" s="14"/>
      <c r="E151" s="57"/>
      <c r="F151" s="14"/>
      <c r="G151" s="14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x14ac:dyDescent="0.25">
      <c r="A152" s="14"/>
      <c r="B152" s="36"/>
      <c r="C152" s="57"/>
      <c r="D152" s="14"/>
      <c r="E152" s="57"/>
      <c r="F152" s="14"/>
      <c r="G152" s="14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x14ac:dyDescent="0.25">
      <c r="A153" s="14"/>
      <c r="B153" s="36"/>
      <c r="C153" s="57"/>
      <c r="D153" s="14"/>
      <c r="E153" s="57"/>
      <c r="F153" s="14"/>
      <c r="G153" s="14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x14ac:dyDescent="0.25">
      <c r="A154" s="14"/>
      <c r="B154" s="36"/>
      <c r="C154" s="57"/>
      <c r="D154" s="14"/>
      <c r="E154" s="57"/>
      <c r="F154" s="14"/>
      <c r="G154" s="14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x14ac:dyDescent="0.25">
      <c r="A155" s="14"/>
      <c r="B155" s="36"/>
      <c r="C155" s="57"/>
      <c r="D155" s="14"/>
      <c r="E155" s="57"/>
      <c r="F155" s="14"/>
      <c r="G155" s="14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x14ac:dyDescent="0.25">
      <c r="A156" s="14"/>
      <c r="B156" s="36"/>
      <c r="C156" s="57"/>
      <c r="D156" s="14"/>
      <c r="E156" s="57"/>
      <c r="F156" s="14"/>
      <c r="G156" s="14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x14ac:dyDescent="0.25">
      <c r="A157" s="14"/>
      <c r="B157" s="36"/>
      <c r="C157" s="57"/>
      <c r="D157" s="14"/>
      <c r="E157" s="57"/>
      <c r="F157" s="14"/>
      <c r="G157" s="14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x14ac:dyDescent="0.25">
      <c r="A158" s="14"/>
      <c r="B158" s="36"/>
      <c r="C158" s="57"/>
      <c r="D158" s="14"/>
      <c r="E158" s="57"/>
      <c r="F158" s="14"/>
      <c r="G158" s="14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x14ac:dyDescent="0.25">
      <c r="A159" s="14"/>
      <c r="B159" s="36"/>
      <c r="C159" s="57"/>
      <c r="D159" s="14"/>
      <c r="E159" s="57"/>
      <c r="F159" s="14"/>
      <c r="G159" s="14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x14ac:dyDescent="0.25">
      <c r="A160" s="14"/>
      <c r="B160" s="36"/>
      <c r="C160" s="57"/>
      <c r="D160" s="14"/>
      <c r="E160" s="57"/>
      <c r="F160" s="14"/>
      <c r="G160" s="14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x14ac:dyDescent="0.25">
      <c r="A161" s="14"/>
      <c r="B161" s="36"/>
      <c r="C161" s="57"/>
      <c r="D161" s="14"/>
      <c r="E161" s="57"/>
      <c r="F161" s="14"/>
      <c r="G161" s="14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x14ac:dyDescent="0.25">
      <c r="A162" s="14"/>
      <c r="B162" s="36"/>
      <c r="C162" s="57"/>
      <c r="D162" s="14"/>
      <c r="E162" s="57"/>
      <c r="F162" s="14"/>
      <c r="G162" s="14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x14ac:dyDescent="0.25">
      <c r="A163" s="14"/>
      <c r="B163" s="36"/>
      <c r="C163" s="57"/>
      <c r="D163" s="14"/>
      <c r="E163" s="57"/>
      <c r="F163" s="14"/>
      <c r="G163" s="14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x14ac:dyDescent="0.25">
      <c r="A164" s="14"/>
      <c r="B164" s="36"/>
      <c r="C164" s="57"/>
      <c r="D164" s="14"/>
      <c r="E164" s="57"/>
      <c r="F164" s="14"/>
      <c r="G164" s="14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x14ac:dyDescent="0.25">
      <c r="A165" s="14"/>
      <c r="B165" s="36"/>
      <c r="C165" s="57"/>
      <c r="D165" s="14"/>
      <c r="E165" s="57"/>
      <c r="F165" s="14"/>
      <c r="G165" s="14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x14ac:dyDescent="0.25">
      <c r="A166" s="14"/>
      <c r="B166" s="36"/>
      <c r="C166" s="57"/>
      <c r="D166" s="14"/>
      <c r="E166" s="57"/>
      <c r="F166" s="14"/>
      <c r="G166" s="14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x14ac:dyDescent="0.25">
      <c r="A167" s="14"/>
      <c r="B167" s="36"/>
      <c r="C167" s="57"/>
      <c r="D167" s="14"/>
      <c r="E167" s="57"/>
      <c r="F167" s="14"/>
      <c r="G167" s="14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x14ac:dyDescent="0.25">
      <c r="A168" s="14"/>
      <c r="B168" s="36"/>
      <c r="C168" s="57"/>
      <c r="D168" s="14"/>
      <c r="E168" s="57"/>
      <c r="F168" s="14"/>
      <c r="G168" s="14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x14ac:dyDescent="0.25">
      <c r="A169" s="14"/>
      <c r="B169" s="36"/>
      <c r="C169" s="57"/>
      <c r="D169" s="14"/>
      <c r="E169" s="57"/>
      <c r="F169" s="14"/>
      <c r="G169" s="14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x14ac:dyDescent="0.25">
      <c r="A170" s="14"/>
      <c r="B170" s="36"/>
      <c r="C170" s="57"/>
      <c r="D170" s="14"/>
      <c r="E170" s="57"/>
      <c r="F170" s="14"/>
      <c r="G170" s="14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x14ac:dyDescent="0.25">
      <c r="A171" s="14"/>
      <c r="B171" s="36"/>
      <c r="C171" s="57"/>
      <c r="D171" s="14"/>
      <c r="E171" s="57"/>
      <c r="F171" s="14"/>
      <c r="G171" s="14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x14ac:dyDescent="0.25">
      <c r="A172" s="14"/>
      <c r="B172" s="36"/>
      <c r="C172" s="57"/>
      <c r="D172" s="14"/>
      <c r="E172" s="57"/>
      <c r="F172" s="14"/>
      <c r="G172" s="14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x14ac:dyDescent="0.25">
      <c r="A173" s="14"/>
      <c r="B173" s="36"/>
      <c r="C173" s="57"/>
      <c r="D173" s="14"/>
      <c r="E173" s="57"/>
      <c r="F173" s="14"/>
      <c r="G173" s="14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x14ac:dyDescent="0.25">
      <c r="A174" s="14"/>
      <c r="B174" s="36"/>
      <c r="C174" s="57"/>
      <c r="D174" s="14"/>
      <c r="E174" s="57"/>
      <c r="F174" s="14"/>
      <c r="G174" s="14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x14ac:dyDescent="0.25">
      <c r="A175" s="14"/>
      <c r="B175" s="36"/>
      <c r="C175" s="57"/>
      <c r="D175" s="14"/>
      <c r="E175" s="57"/>
      <c r="F175" s="14"/>
      <c r="G175" s="14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x14ac:dyDescent="0.25">
      <c r="A176" s="14"/>
      <c r="B176" s="36"/>
      <c r="C176" s="57"/>
      <c r="D176" s="14"/>
      <c r="E176" s="57"/>
      <c r="F176" s="14"/>
      <c r="G176" s="14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x14ac:dyDescent="0.25">
      <c r="A177" s="14"/>
      <c r="B177" s="36"/>
      <c r="C177" s="57"/>
      <c r="D177" s="14"/>
      <c r="E177" s="57"/>
      <c r="F177" s="14"/>
      <c r="G177" s="14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x14ac:dyDescent="0.25">
      <c r="A178" s="14"/>
      <c r="B178" s="36"/>
      <c r="C178" s="57"/>
      <c r="D178" s="14"/>
      <c r="E178" s="57"/>
      <c r="F178" s="14"/>
      <c r="G178" s="14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x14ac:dyDescent="0.25">
      <c r="A179" s="14"/>
      <c r="B179" s="36"/>
      <c r="C179" s="57"/>
      <c r="D179" s="14"/>
      <c r="E179" s="57"/>
      <c r="F179" s="14"/>
      <c r="G179" s="14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x14ac:dyDescent="0.25">
      <c r="A180" s="14"/>
      <c r="B180" s="36"/>
      <c r="C180" s="57"/>
      <c r="D180" s="14"/>
      <c r="E180" s="57"/>
      <c r="F180" s="14"/>
      <c r="G180" s="14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x14ac:dyDescent="0.25">
      <c r="A181" s="14"/>
      <c r="B181" s="36"/>
      <c r="C181" s="57"/>
      <c r="D181" s="14"/>
      <c r="E181" s="57"/>
      <c r="F181" s="14"/>
      <c r="G181" s="14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x14ac:dyDescent="0.25">
      <c r="A182" s="14"/>
      <c r="B182" s="36"/>
      <c r="C182" s="57"/>
      <c r="D182" s="14"/>
      <c r="E182" s="57"/>
      <c r="F182" s="14"/>
      <c r="G182" s="14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x14ac:dyDescent="0.25">
      <c r="A183" s="14"/>
      <c r="B183" s="36"/>
      <c r="C183" s="57"/>
      <c r="D183" s="14"/>
      <c r="E183" s="57"/>
      <c r="F183" s="14"/>
      <c r="G183" s="14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x14ac:dyDescent="0.25">
      <c r="A184" s="14"/>
      <c r="B184" s="36"/>
      <c r="C184" s="57"/>
      <c r="D184" s="14"/>
      <c r="E184" s="57"/>
      <c r="F184" s="14"/>
      <c r="G184" s="14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x14ac:dyDescent="0.25">
      <c r="A185" s="14"/>
      <c r="B185" s="36"/>
      <c r="C185" s="57"/>
      <c r="D185" s="14"/>
      <c r="E185" s="57"/>
      <c r="F185" s="14"/>
      <c r="G185" s="14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x14ac:dyDescent="0.25">
      <c r="A186" s="14"/>
      <c r="B186" s="36"/>
      <c r="C186" s="57"/>
      <c r="D186" s="14"/>
      <c r="E186" s="57"/>
      <c r="F186" s="14"/>
      <c r="G186" s="14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x14ac:dyDescent="0.25">
      <c r="A187" s="14"/>
      <c r="B187" s="36"/>
      <c r="C187" s="57"/>
      <c r="D187" s="14"/>
      <c r="E187" s="57"/>
      <c r="F187" s="14"/>
      <c r="G187" s="14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x14ac:dyDescent="0.25">
      <c r="A188" s="14"/>
      <c r="B188" s="36"/>
      <c r="C188" s="57"/>
      <c r="D188" s="14"/>
      <c r="E188" s="57"/>
      <c r="F188" s="14"/>
      <c r="G188" s="14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x14ac:dyDescent="0.25">
      <c r="A189" s="14"/>
      <c r="B189" s="36"/>
      <c r="C189" s="57"/>
      <c r="D189" s="14"/>
      <c r="E189" s="57"/>
      <c r="F189" s="14"/>
      <c r="G189" s="14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x14ac:dyDescent="0.25">
      <c r="A190" s="14"/>
      <c r="B190" s="36"/>
      <c r="C190" s="57"/>
      <c r="D190" s="14"/>
      <c r="E190" s="57"/>
      <c r="F190" s="14"/>
      <c r="G190" s="14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x14ac:dyDescent="0.25">
      <c r="A191" s="14"/>
      <c r="B191" s="36"/>
      <c r="C191" s="57"/>
      <c r="D191" s="14"/>
      <c r="E191" s="57"/>
      <c r="F191" s="14"/>
      <c r="G191" s="14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x14ac:dyDescent="0.25">
      <c r="A192" s="14"/>
      <c r="B192" s="36"/>
      <c r="C192" s="57"/>
      <c r="D192" s="14"/>
      <c r="E192" s="57"/>
      <c r="F192" s="14"/>
      <c r="G192" s="14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x14ac:dyDescent="0.25">
      <c r="A193" s="14"/>
      <c r="B193" s="36"/>
      <c r="C193" s="57"/>
      <c r="D193" s="14"/>
      <c r="E193" s="57"/>
      <c r="F193" s="14"/>
      <c r="G193" s="14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x14ac:dyDescent="0.25">
      <c r="A194" s="14"/>
      <c r="B194" s="36"/>
      <c r="C194" s="57"/>
      <c r="D194" s="14"/>
      <c r="E194" s="57"/>
      <c r="F194" s="14"/>
      <c r="G194" s="14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x14ac:dyDescent="0.25">
      <c r="A195" s="14"/>
      <c r="B195" s="36"/>
      <c r="C195" s="57"/>
      <c r="D195" s="14"/>
      <c r="E195" s="57"/>
      <c r="F195" s="14"/>
      <c r="G195" s="14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x14ac:dyDescent="0.25">
      <c r="A196" s="14"/>
      <c r="B196" s="36"/>
      <c r="C196" s="57"/>
      <c r="D196" s="14"/>
      <c r="E196" s="57"/>
      <c r="F196" s="14"/>
      <c r="G196" s="14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x14ac:dyDescent="0.25">
      <c r="A197" s="14"/>
      <c r="B197" s="36"/>
      <c r="C197" s="57"/>
      <c r="D197" s="14"/>
      <c r="E197" s="57"/>
      <c r="F197" s="14"/>
      <c r="G197" s="14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x14ac:dyDescent="0.25">
      <c r="A198" s="14"/>
      <c r="B198" s="36"/>
      <c r="C198" s="57"/>
      <c r="D198" s="14"/>
      <c r="E198" s="57"/>
      <c r="F198" s="14"/>
      <c r="G198" s="14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x14ac:dyDescent="0.25">
      <c r="A199" s="14"/>
      <c r="B199" s="36"/>
      <c r="C199" s="57"/>
      <c r="D199" s="14"/>
      <c r="E199" s="57"/>
      <c r="F199" s="14"/>
      <c r="G199" s="14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x14ac:dyDescent="0.25">
      <c r="A200" s="14"/>
      <c r="B200" s="36"/>
      <c r="C200" s="57"/>
      <c r="D200" s="14"/>
      <c r="E200" s="57"/>
      <c r="F200" s="14"/>
      <c r="G200" s="14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x14ac:dyDescent="0.25">
      <c r="A201" s="14"/>
      <c r="B201" s="36"/>
      <c r="C201" s="57"/>
      <c r="D201" s="14"/>
      <c r="E201" s="57"/>
      <c r="F201" s="14"/>
      <c r="G201" s="14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x14ac:dyDescent="0.25">
      <c r="A202" s="14"/>
      <c r="B202" s="36"/>
      <c r="C202" s="57"/>
      <c r="D202" s="14"/>
      <c r="E202" s="57"/>
      <c r="F202" s="14"/>
      <c r="G202" s="14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x14ac:dyDescent="0.25">
      <c r="A203" s="14"/>
      <c r="B203" s="36"/>
      <c r="C203" s="57"/>
      <c r="D203" s="14"/>
      <c r="E203" s="57"/>
      <c r="F203" s="14"/>
      <c r="G203" s="14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x14ac:dyDescent="0.25">
      <c r="A204" s="14"/>
      <c r="B204" s="36"/>
      <c r="C204" s="57"/>
      <c r="D204" s="14"/>
      <c r="E204" s="57"/>
      <c r="F204" s="14"/>
      <c r="G204" s="14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x14ac:dyDescent="0.25">
      <c r="A205" s="14"/>
      <c r="B205" s="36"/>
      <c r="C205" s="57"/>
      <c r="D205" s="14"/>
      <c r="E205" s="57"/>
      <c r="F205" s="14"/>
      <c r="G205" s="14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x14ac:dyDescent="0.25">
      <c r="A206" s="14"/>
      <c r="B206" s="36"/>
      <c r="C206" s="57"/>
      <c r="D206" s="14"/>
      <c r="E206" s="57"/>
      <c r="F206" s="14"/>
      <c r="G206" s="14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x14ac:dyDescent="0.25">
      <c r="A207" s="14"/>
      <c r="B207" s="36"/>
      <c r="C207" s="57"/>
      <c r="D207" s="14"/>
      <c r="E207" s="57"/>
      <c r="F207" s="14"/>
      <c r="G207" s="14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x14ac:dyDescent="0.25">
      <c r="A208" s="14"/>
      <c r="B208" s="36"/>
      <c r="C208" s="57"/>
      <c r="D208" s="14"/>
      <c r="E208" s="57"/>
      <c r="F208" s="14"/>
      <c r="G208" s="14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x14ac:dyDescent="0.25">
      <c r="A209" s="14"/>
      <c r="B209" s="36"/>
      <c r="C209" s="57"/>
      <c r="D209" s="14"/>
      <c r="E209" s="57"/>
      <c r="F209" s="14"/>
      <c r="G209" s="14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x14ac:dyDescent="0.25">
      <c r="A210" s="14"/>
      <c r="B210" s="36"/>
      <c r="C210" s="57"/>
      <c r="D210" s="14"/>
      <c r="E210" s="57"/>
      <c r="F210" s="14"/>
      <c r="G210" s="14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x14ac:dyDescent="0.25">
      <c r="A211" s="14"/>
      <c r="B211" s="36"/>
      <c r="C211" s="57"/>
      <c r="D211" s="14"/>
      <c r="E211" s="57"/>
      <c r="F211" s="14"/>
      <c r="G211" s="14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x14ac:dyDescent="0.25">
      <c r="A212" s="14"/>
      <c r="B212" s="36"/>
      <c r="C212" s="57"/>
      <c r="D212" s="14"/>
      <c r="E212" s="57"/>
      <c r="F212" s="14"/>
      <c r="G212" s="14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x14ac:dyDescent="0.25">
      <c r="A213" s="14"/>
      <c r="B213" s="36"/>
      <c r="C213" s="57"/>
      <c r="D213" s="14"/>
      <c r="E213" s="57"/>
      <c r="F213" s="14"/>
      <c r="G213" s="14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x14ac:dyDescent="0.25">
      <c r="A214" s="14"/>
      <c r="B214" s="36"/>
      <c r="C214" s="57"/>
      <c r="D214" s="14"/>
      <c r="E214" s="57"/>
      <c r="F214" s="14"/>
      <c r="G214" s="14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x14ac:dyDescent="0.25">
      <c r="A215" s="14"/>
      <c r="B215" s="36"/>
      <c r="C215" s="57"/>
      <c r="D215" s="14"/>
      <c r="E215" s="57"/>
      <c r="F215" s="14"/>
      <c r="G215" s="14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x14ac:dyDescent="0.25">
      <c r="A216" s="14"/>
      <c r="B216" s="36"/>
      <c r="C216" s="57"/>
      <c r="D216" s="14"/>
      <c r="E216" s="57"/>
      <c r="F216" s="14"/>
      <c r="G216" s="14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x14ac:dyDescent="0.25">
      <c r="A217" s="14"/>
      <c r="B217" s="36"/>
      <c r="C217" s="57"/>
      <c r="D217" s="14"/>
      <c r="E217" s="57"/>
      <c r="F217" s="14"/>
      <c r="G217" s="14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x14ac:dyDescent="0.25">
      <c r="A218" s="14"/>
      <c r="B218" s="36"/>
      <c r="C218" s="57"/>
      <c r="D218" s="14"/>
      <c r="E218" s="57"/>
      <c r="F218" s="14"/>
      <c r="G218" s="14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x14ac:dyDescent="0.25">
      <c r="A219" s="14"/>
      <c r="B219" s="36"/>
      <c r="C219" s="57"/>
      <c r="D219" s="14"/>
      <c r="E219" s="57"/>
      <c r="F219" s="14"/>
      <c r="G219" s="14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x14ac:dyDescent="0.25">
      <c r="A220" s="14"/>
      <c r="B220" s="36"/>
      <c r="C220" s="57"/>
      <c r="D220" s="14"/>
      <c r="E220" s="57"/>
      <c r="F220" s="14"/>
      <c r="G220" s="14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x14ac:dyDescent="0.25">
      <c r="A221" s="14"/>
      <c r="B221" s="36"/>
      <c r="C221" s="57"/>
      <c r="D221" s="14"/>
      <c r="E221" s="57"/>
      <c r="F221" s="14"/>
      <c r="G221" s="14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x14ac:dyDescent="0.25">
      <c r="A222" s="14"/>
      <c r="B222" s="36"/>
      <c r="C222" s="57"/>
      <c r="D222" s="14"/>
      <c r="E222" s="57"/>
      <c r="F222" s="14"/>
      <c r="G222" s="14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x14ac:dyDescent="0.25">
      <c r="A223" s="14"/>
      <c r="B223" s="36"/>
      <c r="C223" s="57"/>
      <c r="D223" s="14"/>
      <c r="E223" s="57"/>
      <c r="F223" s="14"/>
      <c r="G223" s="14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x14ac:dyDescent="0.25">
      <c r="A224" s="14"/>
      <c r="B224" s="36"/>
      <c r="C224" s="57"/>
      <c r="D224" s="14"/>
      <c r="E224" s="57"/>
      <c r="F224" s="14"/>
      <c r="G224" s="14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x14ac:dyDescent="0.25">
      <c r="A225" s="14"/>
      <c r="B225" s="36"/>
      <c r="C225" s="57"/>
      <c r="D225" s="14"/>
      <c r="E225" s="57"/>
      <c r="F225" s="14"/>
      <c r="G225" s="14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x14ac:dyDescent="0.25">
      <c r="A226" s="14"/>
      <c r="B226" s="36"/>
      <c r="C226" s="57"/>
      <c r="D226" s="14"/>
      <c r="E226" s="57"/>
      <c r="F226" s="14"/>
      <c r="G226" s="14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x14ac:dyDescent="0.25">
      <c r="A227" s="14"/>
      <c r="B227" s="36"/>
      <c r="C227" s="57"/>
      <c r="D227" s="14"/>
      <c r="E227" s="57"/>
      <c r="F227" s="14"/>
      <c r="G227" s="14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x14ac:dyDescent="0.25">
      <c r="A228" s="14"/>
      <c r="B228" s="36"/>
      <c r="C228" s="57"/>
      <c r="D228" s="14"/>
      <c r="E228" s="57"/>
      <c r="F228" s="14"/>
      <c r="G228" s="14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x14ac:dyDescent="0.25">
      <c r="A229" s="14"/>
      <c r="B229" s="36"/>
      <c r="C229" s="57"/>
      <c r="D229" s="14"/>
      <c r="E229" s="57"/>
      <c r="F229" s="14"/>
      <c r="G229" s="14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x14ac:dyDescent="0.25">
      <c r="A230" s="14"/>
      <c r="B230" s="36"/>
      <c r="C230" s="57"/>
      <c r="D230" s="14"/>
      <c r="E230" s="57"/>
      <c r="F230" s="14"/>
      <c r="G230" s="14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x14ac:dyDescent="0.25">
      <c r="A231" s="14"/>
      <c r="B231" s="36"/>
      <c r="C231" s="57"/>
      <c r="D231" s="14"/>
      <c r="E231" s="57"/>
      <c r="F231" s="14"/>
      <c r="G231" s="14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x14ac:dyDescent="0.25">
      <c r="A232" s="14"/>
      <c r="B232" s="36"/>
      <c r="C232" s="57"/>
      <c r="D232" s="14"/>
      <c r="E232" s="57"/>
      <c r="F232" s="14"/>
      <c r="G232" s="14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x14ac:dyDescent="0.25">
      <c r="A233" s="14"/>
      <c r="B233" s="36"/>
      <c r="C233" s="57"/>
      <c r="D233" s="14"/>
      <c r="E233" s="57"/>
      <c r="F233" s="14"/>
      <c r="G233" s="14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x14ac:dyDescent="0.25">
      <c r="A234" s="14"/>
      <c r="B234" s="36"/>
      <c r="C234" s="57"/>
      <c r="D234" s="14"/>
      <c r="E234" s="57"/>
      <c r="F234" s="14"/>
      <c r="G234" s="14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x14ac:dyDescent="0.25">
      <c r="A235" s="14"/>
      <c r="B235" s="36"/>
      <c r="C235" s="57"/>
      <c r="D235" s="14"/>
      <c r="E235" s="57"/>
      <c r="F235" s="14"/>
      <c r="G235" s="14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x14ac:dyDescent="0.25">
      <c r="A236" s="14"/>
      <c r="B236" s="36"/>
      <c r="C236" s="57"/>
      <c r="D236" s="14"/>
      <c r="E236" s="57"/>
      <c r="F236" s="14"/>
      <c r="G236" s="14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x14ac:dyDescent="0.25">
      <c r="A237" s="14"/>
      <c r="B237" s="36"/>
      <c r="C237" s="57"/>
      <c r="D237" s="14"/>
      <c r="E237" s="57"/>
      <c r="F237" s="14"/>
      <c r="G237" s="14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x14ac:dyDescent="0.25">
      <c r="A238" s="14"/>
      <c r="B238" s="36"/>
      <c r="C238" s="57"/>
      <c r="D238" s="14"/>
      <c r="E238" s="57"/>
      <c r="F238" s="14"/>
      <c r="G238" s="14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x14ac:dyDescent="0.25">
      <c r="A239" s="14"/>
      <c r="B239" s="36"/>
      <c r="C239" s="57"/>
      <c r="D239" s="14"/>
      <c r="E239" s="57"/>
      <c r="F239" s="14"/>
      <c r="G239" s="14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x14ac:dyDescent="0.25">
      <c r="A240" s="14"/>
      <c r="B240" s="36"/>
      <c r="C240" s="57"/>
      <c r="D240" s="14"/>
      <c r="E240" s="57"/>
      <c r="F240" s="14"/>
      <c r="G240" s="14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x14ac:dyDescent="0.25">
      <c r="A241" s="14"/>
      <c r="B241" s="36"/>
      <c r="C241" s="57"/>
      <c r="D241" s="14"/>
      <c r="E241" s="57"/>
      <c r="F241" s="14"/>
      <c r="G241" s="14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x14ac:dyDescent="0.25">
      <c r="A242" s="14"/>
      <c r="B242" s="36"/>
      <c r="C242" s="57"/>
      <c r="D242" s="14"/>
      <c r="E242" s="57"/>
      <c r="F242" s="14"/>
      <c r="G242" s="14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x14ac:dyDescent="0.25">
      <c r="A243" s="14"/>
      <c r="B243" s="36"/>
      <c r="C243" s="57"/>
      <c r="D243" s="14"/>
      <c r="E243" s="57"/>
      <c r="F243" s="14"/>
      <c r="G243" s="14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x14ac:dyDescent="0.25">
      <c r="A244" s="14"/>
      <c r="B244" s="36"/>
      <c r="C244" s="57"/>
      <c r="D244" s="14"/>
      <c r="E244" s="57"/>
      <c r="F244" s="14"/>
      <c r="G244" s="14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x14ac:dyDescent="0.25">
      <c r="A245" s="14"/>
      <c r="B245" s="36"/>
      <c r="C245" s="57"/>
      <c r="D245" s="14"/>
      <c r="E245" s="57"/>
      <c r="F245" s="14"/>
      <c r="G245" s="14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x14ac:dyDescent="0.25">
      <c r="A246" s="14"/>
      <c r="B246" s="36"/>
      <c r="C246" s="57"/>
      <c r="D246" s="14"/>
      <c r="E246" s="57"/>
      <c r="F246" s="14"/>
      <c r="G246" s="14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x14ac:dyDescent="0.25">
      <c r="A247" s="14"/>
      <c r="B247" s="36"/>
      <c r="C247" s="57"/>
      <c r="D247" s="14"/>
      <c r="E247" s="57"/>
      <c r="F247" s="14"/>
      <c r="G247" s="14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x14ac:dyDescent="0.25">
      <c r="A248" s="14"/>
      <c r="B248" s="36"/>
      <c r="C248" s="57"/>
      <c r="D248" s="14"/>
      <c r="E248" s="57"/>
      <c r="F248" s="14"/>
      <c r="G248" s="14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x14ac:dyDescent="0.25">
      <c r="A249" s="14"/>
      <c r="B249" s="36"/>
      <c r="C249" s="57"/>
      <c r="D249" s="14"/>
      <c r="E249" s="57"/>
      <c r="F249" s="14"/>
      <c r="G249" s="14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x14ac:dyDescent="0.25">
      <c r="A250" s="14"/>
      <c r="B250" s="36"/>
      <c r="C250" s="57"/>
      <c r="D250" s="14"/>
      <c r="E250" s="57"/>
      <c r="F250" s="14"/>
      <c r="G250" s="14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x14ac:dyDescent="0.25">
      <c r="A251" s="14"/>
      <c r="B251" s="36"/>
      <c r="C251" s="57"/>
      <c r="D251" s="14"/>
      <c r="E251" s="57"/>
      <c r="F251" s="14"/>
      <c r="G251" s="14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x14ac:dyDescent="0.25">
      <c r="A252" s="14"/>
      <c r="B252" s="36"/>
      <c r="C252" s="57"/>
      <c r="D252" s="14"/>
      <c r="E252" s="57"/>
      <c r="F252" s="14"/>
      <c r="G252" s="14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x14ac:dyDescent="0.25">
      <c r="A253" s="14"/>
      <c r="B253" s="36"/>
      <c r="C253" s="57"/>
      <c r="D253" s="14"/>
      <c r="E253" s="57"/>
      <c r="F253" s="14"/>
      <c r="G253" s="14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x14ac:dyDescent="0.25">
      <c r="A254" s="14"/>
      <c r="B254" s="36"/>
      <c r="C254" s="57"/>
      <c r="D254" s="14"/>
      <c r="E254" s="57"/>
      <c r="F254" s="14"/>
      <c r="G254" s="14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x14ac:dyDescent="0.25">
      <c r="A255" s="14"/>
      <c r="B255" s="36"/>
      <c r="C255" s="57"/>
      <c r="D255" s="14"/>
      <c r="E255" s="57"/>
      <c r="F255" s="14"/>
      <c r="G255" s="14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x14ac:dyDescent="0.25">
      <c r="A256" s="14"/>
      <c r="B256" s="36"/>
      <c r="C256" s="57"/>
      <c r="D256" s="14"/>
      <c r="E256" s="57"/>
      <c r="F256" s="14"/>
      <c r="G256" s="14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x14ac:dyDescent="0.25">
      <c r="A257" s="14"/>
      <c r="B257" s="36"/>
      <c r="C257" s="57"/>
      <c r="D257" s="14"/>
      <c r="E257" s="57"/>
      <c r="F257" s="14"/>
      <c r="G257" s="14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x14ac:dyDescent="0.25">
      <c r="A258" s="14"/>
      <c r="B258" s="36"/>
      <c r="C258" s="57"/>
      <c r="D258" s="14"/>
      <c r="E258" s="57"/>
      <c r="F258" s="14"/>
      <c r="G258" s="14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x14ac:dyDescent="0.25">
      <c r="A259" s="14"/>
      <c r="B259" s="36"/>
      <c r="C259" s="57"/>
      <c r="D259" s="14"/>
      <c r="E259" s="57"/>
      <c r="F259" s="14"/>
      <c r="G259" s="14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x14ac:dyDescent="0.25">
      <c r="A260" s="14"/>
      <c r="B260" s="36"/>
      <c r="C260" s="57"/>
      <c r="D260" s="14"/>
      <c r="E260" s="57"/>
      <c r="F260" s="14"/>
      <c r="G260" s="14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x14ac:dyDescent="0.25">
      <c r="A261" s="14"/>
      <c r="B261" s="36"/>
      <c r="C261" s="57"/>
      <c r="D261" s="14"/>
      <c r="E261" s="57"/>
      <c r="F261" s="14"/>
      <c r="G261" s="14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x14ac:dyDescent="0.25">
      <c r="A262" s="14"/>
      <c r="B262" s="36"/>
      <c r="C262" s="57"/>
      <c r="D262" s="14"/>
      <c r="E262" s="57"/>
      <c r="F262" s="14"/>
      <c r="G262" s="14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x14ac:dyDescent="0.25">
      <c r="A263" s="14"/>
      <c r="B263" s="36"/>
      <c r="C263" s="57"/>
      <c r="D263" s="14"/>
      <c r="E263" s="57"/>
      <c r="F263" s="14"/>
      <c r="G263" s="14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x14ac:dyDescent="0.25">
      <c r="A264" s="14"/>
      <c r="B264" s="36"/>
      <c r="C264" s="57"/>
      <c r="D264" s="14"/>
      <c r="E264" s="57"/>
      <c r="F264" s="14"/>
      <c r="G264" s="14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x14ac:dyDescent="0.25">
      <c r="A265" s="14"/>
      <c r="B265" s="36"/>
      <c r="C265" s="57"/>
      <c r="D265" s="14"/>
      <c r="E265" s="57"/>
      <c r="F265" s="14"/>
      <c r="G265" s="14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x14ac:dyDescent="0.25">
      <c r="A266" s="14"/>
      <c r="B266" s="36"/>
      <c r="C266" s="57"/>
      <c r="D266" s="14"/>
      <c r="E266" s="57"/>
      <c r="F266" s="14"/>
      <c r="G266" s="14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x14ac:dyDescent="0.25">
      <c r="A267" s="14"/>
      <c r="B267" s="36"/>
      <c r="C267" s="57"/>
      <c r="D267" s="14"/>
      <c r="E267" s="57"/>
      <c r="F267" s="14"/>
      <c r="G267" s="14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x14ac:dyDescent="0.25">
      <c r="A268" s="14"/>
      <c r="B268" s="36"/>
      <c r="C268" s="57"/>
      <c r="D268" s="14"/>
      <c r="E268" s="57"/>
      <c r="F268" s="14"/>
      <c r="G268" s="14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x14ac:dyDescent="0.25">
      <c r="A269" s="14"/>
      <c r="B269" s="36"/>
      <c r="C269" s="57"/>
      <c r="D269" s="14"/>
      <c r="E269" s="57"/>
      <c r="F269" s="14"/>
      <c r="G269" s="14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x14ac:dyDescent="0.25">
      <c r="A270" s="14"/>
      <c r="B270" s="36"/>
      <c r="C270" s="57"/>
      <c r="D270" s="14"/>
      <c r="E270" s="57"/>
      <c r="F270" s="14"/>
      <c r="G270" s="14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x14ac:dyDescent="0.25">
      <c r="A271" s="14"/>
      <c r="B271" s="36"/>
      <c r="C271" s="57"/>
      <c r="D271" s="14"/>
      <c r="E271" s="57"/>
      <c r="F271" s="14"/>
      <c r="G271" s="14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x14ac:dyDescent="0.25">
      <c r="A272" s="14"/>
      <c r="B272" s="36"/>
      <c r="C272" s="57"/>
      <c r="D272" s="14"/>
      <c r="E272" s="57"/>
      <c r="F272" s="14"/>
      <c r="G272" s="14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x14ac:dyDescent="0.25">
      <c r="A273" s="14"/>
      <c r="B273" s="36"/>
      <c r="C273" s="57"/>
      <c r="D273" s="14"/>
      <c r="E273" s="57"/>
      <c r="F273" s="14"/>
      <c r="G273" s="14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x14ac:dyDescent="0.25">
      <c r="A274" s="14"/>
      <c r="B274" s="36"/>
      <c r="C274" s="57"/>
      <c r="D274" s="14"/>
      <c r="E274" s="57"/>
      <c r="F274" s="14"/>
      <c r="G274" s="14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x14ac:dyDescent="0.25">
      <c r="A275" s="14"/>
      <c r="B275" s="36"/>
      <c r="C275" s="57"/>
      <c r="D275" s="14"/>
      <c r="E275" s="57"/>
      <c r="F275" s="14"/>
      <c r="G275" s="14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x14ac:dyDescent="0.25">
      <c r="A276" s="14"/>
      <c r="B276" s="36"/>
      <c r="C276" s="57"/>
      <c r="D276" s="14"/>
      <c r="E276" s="57"/>
      <c r="F276" s="14"/>
      <c r="G276" s="14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x14ac:dyDescent="0.25">
      <c r="A277" s="14"/>
      <c r="B277" s="36"/>
      <c r="C277" s="57"/>
      <c r="D277" s="14"/>
      <c r="E277" s="57"/>
      <c r="F277" s="14"/>
      <c r="G277" s="14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x14ac:dyDescent="0.25">
      <c r="A278" s="14"/>
      <c r="B278" s="36"/>
      <c r="C278" s="57"/>
      <c r="D278" s="14"/>
      <c r="E278" s="57"/>
      <c r="F278" s="14"/>
      <c r="G278" s="14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</sheetData>
  <mergeCells count="8">
    <mergeCell ref="O3:W7"/>
    <mergeCell ref="A4:E4"/>
    <mergeCell ref="A5:E5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016F4-9B9A-4195-8C39-47B196DDD54E}">
  <dimension ref="A1:M28"/>
  <sheetViews>
    <sheetView topLeftCell="A4" workbookViewId="0">
      <selection activeCell="I22" sqref="I22"/>
    </sheetView>
  </sheetViews>
  <sheetFormatPr defaultRowHeight="15" x14ac:dyDescent="0.25"/>
  <cols>
    <col min="2" max="2" width="13.85546875" customWidth="1"/>
  </cols>
  <sheetData>
    <row r="1" spans="1:13" x14ac:dyDescent="0.25">
      <c r="A1" s="79" t="s">
        <v>0</v>
      </c>
      <c r="B1" s="80"/>
      <c r="C1" s="80"/>
      <c r="D1" s="80"/>
      <c r="E1" s="81"/>
      <c r="F1" s="1"/>
      <c r="G1" s="82"/>
      <c r="H1" s="82"/>
      <c r="I1" s="82"/>
      <c r="J1" s="82"/>
      <c r="K1" s="82"/>
      <c r="L1" s="82"/>
      <c r="M1" s="82"/>
    </row>
    <row r="2" spans="1:13" x14ac:dyDescent="0.25">
      <c r="A2" s="74" t="s">
        <v>1</v>
      </c>
      <c r="B2" s="74"/>
      <c r="C2" s="74"/>
      <c r="D2" s="74"/>
      <c r="E2" s="74"/>
      <c r="F2" s="3"/>
      <c r="G2" s="4" t="s">
        <v>2</v>
      </c>
      <c r="H2" s="5"/>
      <c r="I2" s="6"/>
      <c r="J2" s="2"/>
      <c r="K2" s="2"/>
      <c r="L2" s="2"/>
      <c r="M2" s="2"/>
    </row>
    <row r="3" spans="1:13" ht="75" x14ac:dyDescent="0.25">
      <c r="A3" s="74" t="s">
        <v>60</v>
      </c>
      <c r="B3" s="74"/>
      <c r="C3" s="74"/>
      <c r="D3" s="74"/>
      <c r="E3" s="74"/>
      <c r="F3" s="3"/>
      <c r="G3" s="4" t="s">
        <v>3</v>
      </c>
      <c r="H3" s="5"/>
      <c r="I3" s="7" t="s">
        <v>4</v>
      </c>
      <c r="J3" s="2"/>
      <c r="K3" s="8" t="s">
        <v>5</v>
      </c>
      <c r="L3" s="8" t="s">
        <v>6</v>
      </c>
      <c r="M3" s="2"/>
    </row>
    <row r="4" spans="1:13" ht="21" x14ac:dyDescent="0.25">
      <c r="A4" s="74" t="s">
        <v>61</v>
      </c>
      <c r="B4" s="74"/>
      <c r="C4" s="74"/>
      <c r="D4" s="74"/>
      <c r="E4" s="74"/>
      <c r="F4" s="3"/>
      <c r="G4" s="4" t="s">
        <v>8</v>
      </c>
      <c r="H4" s="5"/>
      <c r="I4" s="6"/>
      <c r="J4" s="2"/>
      <c r="K4" s="9" t="s">
        <v>9</v>
      </c>
      <c r="L4" s="9">
        <v>3</v>
      </c>
      <c r="M4" s="2"/>
    </row>
    <row r="5" spans="1:13" ht="21" x14ac:dyDescent="0.25">
      <c r="A5" s="75" t="s">
        <v>62</v>
      </c>
      <c r="B5" s="76"/>
      <c r="C5" s="76"/>
      <c r="D5" s="76"/>
      <c r="E5" s="77"/>
      <c r="F5" s="3"/>
      <c r="G5" s="4" t="s">
        <v>10</v>
      </c>
      <c r="H5" s="11">
        <f>D12</f>
        <v>100</v>
      </c>
      <c r="I5" s="6"/>
      <c r="J5" s="2"/>
      <c r="K5" s="12" t="s">
        <v>11</v>
      </c>
      <c r="L5" s="12">
        <v>2</v>
      </c>
      <c r="M5" s="2"/>
    </row>
    <row r="6" spans="1:13" ht="21" x14ac:dyDescent="0.25">
      <c r="A6" s="14"/>
      <c r="B6" s="15" t="s">
        <v>12</v>
      </c>
      <c r="C6" s="16" t="s">
        <v>13</v>
      </c>
      <c r="D6" s="16" t="s">
        <v>14</v>
      </c>
      <c r="E6" s="16" t="s">
        <v>15</v>
      </c>
      <c r="F6" s="16" t="s">
        <v>14</v>
      </c>
      <c r="G6" s="4" t="s">
        <v>15</v>
      </c>
      <c r="H6" s="17">
        <f>F12</f>
        <v>77.777777777777786</v>
      </c>
      <c r="I6" s="6"/>
      <c r="J6" s="2"/>
      <c r="K6" s="18" t="s">
        <v>16</v>
      </c>
      <c r="L6" s="18">
        <v>1</v>
      </c>
      <c r="M6" s="2"/>
    </row>
    <row r="7" spans="1:13" ht="60" x14ac:dyDescent="0.25">
      <c r="A7" s="14"/>
      <c r="B7" s="20" t="s">
        <v>17</v>
      </c>
      <c r="C7" s="21" t="s">
        <v>18</v>
      </c>
      <c r="D7" s="21"/>
      <c r="E7" s="22" t="s">
        <v>18</v>
      </c>
      <c r="F7" s="22"/>
      <c r="G7" s="23" t="s">
        <v>19</v>
      </c>
      <c r="H7" s="24">
        <f>AVERAGE(H5:H6)</f>
        <v>88.888888888888886</v>
      </c>
      <c r="I7" s="25">
        <v>0.6</v>
      </c>
      <c r="J7" s="2"/>
      <c r="K7" s="26" t="s">
        <v>20</v>
      </c>
      <c r="L7" s="26">
        <v>0</v>
      </c>
      <c r="M7" s="2"/>
    </row>
    <row r="8" spans="1:13" x14ac:dyDescent="0.25">
      <c r="A8" s="14"/>
      <c r="B8" s="20" t="s">
        <v>21</v>
      </c>
      <c r="C8" s="22" t="s">
        <v>22</v>
      </c>
      <c r="D8" s="22"/>
      <c r="E8" s="22" t="s">
        <v>23</v>
      </c>
      <c r="F8" s="22"/>
      <c r="G8" s="23" t="s">
        <v>24</v>
      </c>
      <c r="H8" s="4" t="s">
        <v>25</v>
      </c>
      <c r="I8" s="6"/>
      <c r="J8" s="2"/>
      <c r="K8" s="2"/>
      <c r="L8" s="2"/>
      <c r="M8" s="2"/>
    </row>
    <row r="9" spans="1:13" x14ac:dyDescent="0.25">
      <c r="A9" s="14"/>
      <c r="B9" s="20" t="s">
        <v>26</v>
      </c>
      <c r="C9" s="22" t="s">
        <v>27</v>
      </c>
      <c r="D9" s="22"/>
      <c r="E9" s="22" t="s">
        <v>27</v>
      </c>
      <c r="F9" s="28"/>
      <c r="G9" s="14"/>
      <c r="H9" s="29"/>
      <c r="I9" s="29"/>
      <c r="J9" s="2"/>
      <c r="K9" s="2"/>
      <c r="L9" s="2"/>
      <c r="M9" s="2"/>
    </row>
    <row r="10" spans="1:13" ht="15.75" x14ac:dyDescent="0.25">
      <c r="A10" s="14"/>
      <c r="B10" s="20" t="s">
        <v>28</v>
      </c>
      <c r="C10" s="22">
        <v>50</v>
      </c>
      <c r="D10" s="30">
        <f>(0.6*50)</f>
        <v>30</v>
      </c>
      <c r="E10" s="31">
        <v>50</v>
      </c>
      <c r="F10" s="32">
        <f>0.6*50</f>
        <v>30</v>
      </c>
      <c r="G10" s="68"/>
      <c r="H10" s="34" t="s">
        <v>29</v>
      </c>
      <c r="I10" s="34" t="s">
        <v>30</v>
      </c>
      <c r="J10" s="69" t="s">
        <v>31</v>
      </c>
      <c r="K10" s="69" t="s">
        <v>32</v>
      </c>
      <c r="L10" s="35"/>
      <c r="M10" s="35"/>
    </row>
    <row r="11" spans="1:13" ht="15.75" x14ac:dyDescent="0.25">
      <c r="A11" s="14">
        <v>1</v>
      </c>
      <c r="B11" s="63" t="s">
        <v>42</v>
      </c>
      <c r="C11" s="37">
        <v>44.615384615384613</v>
      </c>
      <c r="D11" s="37">
        <f>COUNTIF(C11:C28,"&gt;="&amp;D10)</f>
        <v>18</v>
      </c>
      <c r="E11" s="37">
        <v>31.764705882352942</v>
      </c>
      <c r="F11" s="38">
        <f>COUNTIF(E11:E28,"&gt;="&amp;F10)</f>
        <v>14</v>
      </c>
      <c r="G11" s="70" t="s">
        <v>36</v>
      </c>
      <c r="H11" s="64">
        <v>2</v>
      </c>
      <c r="I11" s="64">
        <v>2</v>
      </c>
      <c r="J11" s="64">
        <v>2</v>
      </c>
      <c r="K11" s="64">
        <v>1</v>
      </c>
      <c r="L11" s="40"/>
      <c r="M11" s="40"/>
    </row>
    <row r="12" spans="1:13" ht="15.75" x14ac:dyDescent="0.25">
      <c r="A12" s="14">
        <v>2</v>
      </c>
      <c r="B12" s="63" t="s">
        <v>43</v>
      </c>
      <c r="C12" s="37">
        <v>46.92307692307692</v>
      </c>
      <c r="D12" s="42">
        <f>(D11/18)*100</f>
        <v>100</v>
      </c>
      <c r="E12" s="37">
        <v>35.294117647058826</v>
      </c>
      <c r="F12" s="62">
        <f>(F11/18)*100</f>
        <v>77.777777777777786</v>
      </c>
      <c r="G12" s="70" t="s">
        <v>37</v>
      </c>
      <c r="H12" s="64">
        <v>2</v>
      </c>
      <c r="I12" s="64">
        <v>1</v>
      </c>
      <c r="J12" s="64">
        <v>1</v>
      </c>
      <c r="K12" s="64">
        <v>1</v>
      </c>
      <c r="L12" s="40"/>
      <c r="M12" s="40"/>
    </row>
    <row r="13" spans="1:13" ht="15.75" x14ac:dyDescent="0.25">
      <c r="A13" s="14">
        <v>3</v>
      </c>
      <c r="B13" s="63" t="s">
        <v>44</v>
      </c>
      <c r="C13" s="37">
        <v>46.153846153846153</v>
      </c>
      <c r="D13" s="37"/>
      <c r="E13" s="37">
        <v>34.705882352941174</v>
      </c>
      <c r="F13" s="44"/>
      <c r="G13" s="70" t="s">
        <v>38</v>
      </c>
      <c r="H13" s="64">
        <v>2</v>
      </c>
      <c r="I13" s="64">
        <v>2</v>
      </c>
      <c r="J13" s="64">
        <v>2</v>
      </c>
      <c r="K13" s="64">
        <v>2</v>
      </c>
      <c r="L13" s="40"/>
      <c r="M13" s="40"/>
    </row>
    <row r="14" spans="1:13" ht="15.75" x14ac:dyDescent="0.25">
      <c r="A14" s="14">
        <v>4</v>
      </c>
      <c r="B14" s="63" t="s">
        <v>45</v>
      </c>
      <c r="C14" s="37">
        <v>43.846153846153847</v>
      </c>
      <c r="D14" s="37"/>
      <c r="E14" s="37">
        <v>31.176470588235293</v>
      </c>
      <c r="F14" s="44"/>
      <c r="G14" s="71" t="s">
        <v>39</v>
      </c>
      <c r="H14" s="64">
        <f>AVERAGE(H11:H13)</f>
        <v>2</v>
      </c>
      <c r="I14" s="64">
        <f t="shared" ref="I14:K14" si="0">AVERAGE(I11:I13)</f>
        <v>1.6666666666666667</v>
      </c>
      <c r="J14" s="64">
        <f t="shared" si="0"/>
        <v>1.6666666666666667</v>
      </c>
      <c r="K14" s="64">
        <f t="shared" si="0"/>
        <v>1.3333333333333333</v>
      </c>
      <c r="L14" s="40"/>
      <c r="M14" s="40"/>
    </row>
    <row r="15" spans="1:13" ht="15.75" x14ac:dyDescent="0.25">
      <c r="A15" s="14">
        <v>5</v>
      </c>
      <c r="B15" s="63" t="s">
        <v>46</v>
      </c>
      <c r="C15" s="37">
        <v>42.307692307692307</v>
      </c>
      <c r="D15" s="37"/>
      <c r="E15" s="37">
        <v>30</v>
      </c>
      <c r="F15" s="44"/>
      <c r="G15" s="72" t="s">
        <v>40</v>
      </c>
      <c r="H15" s="65">
        <f>(88.89*H14)/100</f>
        <v>1.7778</v>
      </c>
      <c r="I15" s="65">
        <f t="shared" ref="I15:K15" si="1">(88.89*I14)/100</f>
        <v>1.4815</v>
      </c>
      <c r="J15" s="65">
        <f t="shared" si="1"/>
        <v>1.4815</v>
      </c>
      <c r="K15" s="65">
        <f t="shared" si="1"/>
        <v>1.1852</v>
      </c>
      <c r="L15" s="47"/>
      <c r="M15" s="47"/>
    </row>
    <row r="16" spans="1:13" x14ac:dyDescent="0.25">
      <c r="A16" s="14">
        <v>6</v>
      </c>
      <c r="B16" s="63" t="s">
        <v>47</v>
      </c>
      <c r="C16" s="37">
        <v>44.615384615384613</v>
      </c>
      <c r="D16" s="37"/>
      <c r="E16" s="37">
        <v>34.705882352941174</v>
      </c>
      <c r="F16" s="44"/>
    </row>
    <row r="17" spans="1:5" x14ac:dyDescent="0.25">
      <c r="A17" s="14">
        <v>7</v>
      </c>
      <c r="B17" s="63">
        <v>190805190001</v>
      </c>
      <c r="C17" s="37">
        <v>50</v>
      </c>
      <c r="E17" s="37">
        <v>31.764705882352942</v>
      </c>
    </row>
    <row r="18" spans="1:5" x14ac:dyDescent="0.25">
      <c r="A18" s="14">
        <v>8</v>
      </c>
      <c r="B18" s="63">
        <v>190805190003</v>
      </c>
      <c r="C18" s="37">
        <v>42.692307692307693</v>
      </c>
      <c r="E18" s="37">
        <v>28.823529411764707</v>
      </c>
    </row>
    <row r="19" spans="1:5" x14ac:dyDescent="0.25">
      <c r="A19" s="14">
        <v>9</v>
      </c>
      <c r="B19" s="63">
        <v>190805190004</v>
      </c>
      <c r="C19" s="37">
        <v>43.07692307692308</v>
      </c>
      <c r="E19" s="37">
        <v>32.058823529411768</v>
      </c>
    </row>
    <row r="20" spans="1:5" x14ac:dyDescent="0.25">
      <c r="A20" s="14">
        <v>10</v>
      </c>
      <c r="B20" s="63">
        <v>190805190005</v>
      </c>
      <c r="C20" s="37">
        <v>35</v>
      </c>
      <c r="E20" s="37">
        <v>30.588235294117649</v>
      </c>
    </row>
    <row r="21" spans="1:5" x14ac:dyDescent="0.25">
      <c r="A21" s="14">
        <v>11</v>
      </c>
      <c r="B21" s="63">
        <v>190805190006</v>
      </c>
      <c r="C21" s="37">
        <v>39.615384615384613</v>
      </c>
      <c r="E21" s="37">
        <v>31.764705882352942</v>
      </c>
    </row>
    <row r="22" spans="1:5" x14ac:dyDescent="0.25">
      <c r="A22" s="14">
        <v>12</v>
      </c>
      <c r="B22" s="63">
        <v>190805190007</v>
      </c>
      <c r="C22" s="37">
        <v>39.230769230769234</v>
      </c>
      <c r="E22" s="37">
        <v>31.470588235294116</v>
      </c>
    </row>
    <row r="23" spans="1:5" x14ac:dyDescent="0.25">
      <c r="A23" s="14">
        <v>13</v>
      </c>
      <c r="B23" s="63">
        <v>190805190008</v>
      </c>
      <c r="C23" s="37">
        <v>41.53846153846154</v>
      </c>
      <c r="E23" s="37">
        <v>32.058823529411768</v>
      </c>
    </row>
    <row r="24" spans="1:5" x14ac:dyDescent="0.25">
      <c r="A24" s="14">
        <v>14</v>
      </c>
      <c r="B24" s="63">
        <v>190805190009</v>
      </c>
      <c r="C24" s="37">
        <v>42.692307692307693</v>
      </c>
      <c r="E24" s="37">
        <v>30.588235294117649</v>
      </c>
    </row>
    <row r="25" spans="1:5" x14ac:dyDescent="0.25">
      <c r="A25" s="14">
        <v>15</v>
      </c>
      <c r="B25" s="63">
        <v>190805200001</v>
      </c>
      <c r="C25" s="37">
        <v>48.46153846153846</v>
      </c>
      <c r="E25" s="37">
        <v>35.294117647058826</v>
      </c>
    </row>
    <row r="26" spans="1:5" x14ac:dyDescent="0.25">
      <c r="A26" s="14">
        <v>16</v>
      </c>
      <c r="B26" s="63">
        <v>190805200002</v>
      </c>
      <c r="C26" s="37">
        <v>45.384615384615387</v>
      </c>
      <c r="E26" s="37">
        <v>29.117647058823529</v>
      </c>
    </row>
    <row r="27" spans="1:5" x14ac:dyDescent="0.25">
      <c r="A27" s="14">
        <v>17</v>
      </c>
      <c r="B27" s="63">
        <v>190805200003</v>
      </c>
      <c r="C27" s="37">
        <v>46.92307692307692</v>
      </c>
      <c r="E27" s="37">
        <v>29.411764705882351</v>
      </c>
    </row>
    <row r="28" spans="1:5" x14ac:dyDescent="0.25">
      <c r="A28" s="14">
        <v>18</v>
      </c>
      <c r="B28" s="63">
        <v>190805200005</v>
      </c>
      <c r="C28" s="37">
        <v>43.07692307692308</v>
      </c>
      <c r="E28" s="37">
        <v>29.411764705882351</v>
      </c>
    </row>
  </sheetData>
  <mergeCells count="6">
    <mergeCell ref="A5:E5"/>
    <mergeCell ref="A1:E1"/>
    <mergeCell ref="G1:M1"/>
    <mergeCell ref="A2:E2"/>
    <mergeCell ref="A3:E3"/>
    <mergeCell ref="A4: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61321-443C-41F3-87AA-214FA5421AE0}">
  <dimension ref="A1:M28"/>
  <sheetViews>
    <sheetView workbookViewId="0">
      <selection activeCell="D11" sqref="D11"/>
    </sheetView>
  </sheetViews>
  <sheetFormatPr defaultRowHeight="15" x14ac:dyDescent="0.25"/>
  <sheetData>
    <row r="1" spans="1:13" x14ac:dyDescent="0.25">
      <c r="A1" s="79" t="s">
        <v>0</v>
      </c>
      <c r="B1" s="80"/>
      <c r="C1" s="80"/>
      <c r="D1" s="80"/>
      <c r="E1" s="81"/>
      <c r="F1" s="1"/>
      <c r="G1" s="82"/>
      <c r="H1" s="82"/>
      <c r="I1" s="82"/>
      <c r="J1" s="82"/>
      <c r="K1" s="82"/>
      <c r="L1" s="82"/>
      <c r="M1" s="82"/>
    </row>
    <row r="2" spans="1:13" x14ac:dyDescent="0.25">
      <c r="A2" s="74" t="s">
        <v>1</v>
      </c>
      <c r="B2" s="74"/>
      <c r="C2" s="74"/>
      <c r="D2" s="74"/>
      <c r="E2" s="74"/>
      <c r="F2" s="3"/>
      <c r="G2" s="4" t="s">
        <v>2</v>
      </c>
      <c r="H2" s="5"/>
      <c r="I2" s="6"/>
      <c r="J2" s="2"/>
      <c r="K2" s="2"/>
      <c r="L2" s="2"/>
      <c r="M2" s="2"/>
    </row>
    <row r="3" spans="1:13" ht="75" x14ac:dyDescent="0.25">
      <c r="A3" s="74" t="s">
        <v>63</v>
      </c>
      <c r="B3" s="74"/>
      <c r="C3" s="74"/>
      <c r="D3" s="74"/>
      <c r="E3" s="74"/>
      <c r="F3" s="3"/>
      <c r="G3" s="4" t="s">
        <v>3</v>
      </c>
      <c r="H3" s="5"/>
      <c r="I3" s="7" t="s">
        <v>4</v>
      </c>
      <c r="J3" s="2"/>
      <c r="K3" s="8" t="s">
        <v>5</v>
      </c>
      <c r="L3" s="8" t="s">
        <v>6</v>
      </c>
      <c r="M3" s="2"/>
    </row>
    <row r="4" spans="1:13" ht="21" x14ac:dyDescent="0.25">
      <c r="A4" s="74" t="s">
        <v>64</v>
      </c>
      <c r="B4" s="74"/>
      <c r="C4" s="74"/>
      <c r="D4" s="74"/>
      <c r="E4" s="74"/>
      <c r="F4" s="3"/>
      <c r="G4" s="4" t="s">
        <v>8</v>
      </c>
      <c r="H4" s="5"/>
      <c r="I4" s="6"/>
      <c r="J4" s="2"/>
      <c r="K4" s="9" t="s">
        <v>11</v>
      </c>
      <c r="L4" s="9">
        <v>3</v>
      </c>
      <c r="M4" s="2"/>
    </row>
    <row r="5" spans="1:13" ht="21" x14ac:dyDescent="0.25">
      <c r="A5" s="75" t="s">
        <v>65</v>
      </c>
      <c r="B5" s="76"/>
      <c r="C5" s="76"/>
      <c r="D5" s="76"/>
      <c r="E5" s="77"/>
      <c r="F5" s="3"/>
      <c r="G5" s="4" t="s">
        <v>10</v>
      </c>
      <c r="H5" s="11">
        <f>D12</f>
        <v>50</v>
      </c>
      <c r="I5" s="6"/>
      <c r="J5" s="2"/>
      <c r="K5" s="12" t="s">
        <v>16</v>
      </c>
      <c r="L5" s="12">
        <v>2</v>
      </c>
      <c r="M5" s="2"/>
    </row>
    <row r="6" spans="1:13" ht="21" x14ac:dyDescent="0.25">
      <c r="A6" s="14"/>
      <c r="B6" s="15" t="s">
        <v>12</v>
      </c>
      <c r="C6" s="16" t="s">
        <v>13</v>
      </c>
      <c r="D6" s="16" t="s">
        <v>14</v>
      </c>
      <c r="E6" s="16" t="s">
        <v>15</v>
      </c>
      <c r="F6" s="16" t="s">
        <v>14</v>
      </c>
      <c r="G6" s="4" t="s">
        <v>15</v>
      </c>
      <c r="H6" s="17">
        <f>F12</f>
        <v>100</v>
      </c>
      <c r="I6" s="6"/>
      <c r="J6" s="2"/>
      <c r="K6" s="18" t="s">
        <v>66</v>
      </c>
      <c r="L6" s="18">
        <v>1</v>
      </c>
      <c r="M6" s="2"/>
    </row>
    <row r="7" spans="1:13" ht="60" x14ac:dyDescent="0.25">
      <c r="A7" s="14"/>
      <c r="B7" s="20" t="s">
        <v>17</v>
      </c>
      <c r="C7" s="21" t="s">
        <v>18</v>
      </c>
      <c r="D7" s="21"/>
      <c r="E7" s="22" t="s">
        <v>18</v>
      </c>
      <c r="F7" s="22"/>
      <c r="G7" s="23" t="s">
        <v>19</v>
      </c>
      <c r="H7" s="24">
        <f>AVERAGE(H5:H6)</f>
        <v>75</v>
      </c>
      <c r="I7" s="25">
        <v>0.5</v>
      </c>
      <c r="J7" s="2"/>
      <c r="K7" s="26" t="s">
        <v>67</v>
      </c>
      <c r="L7" s="26">
        <v>0</v>
      </c>
      <c r="M7" s="2"/>
    </row>
    <row r="8" spans="1:13" x14ac:dyDescent="0.25">
      <c r="A8" s="14"/>
      <c r="B8" s="20" t="s">
        <v>21</v>
      </c>
      <c r="C8" s="22" t="s">
        <v>22</v>
      </c>
      <c r="D8" s="22"/>
      <c r="E8" s="22" t="s">
        <v>23</v>
      </c>
      <c r="F8" s="22"/>
      <c r="G8" s="23" t="s">
        <v>24</v>
      </c>
      <c r="H8" s="4" t="s">
        <v>25</v>
      </c>
      <c r="I8" s="6"/>
      <c r="J8" s="2"/>
      <c r="K8" s="2"/>
      <c r="L8" s="2"/>
      <c r="M8" s="2"/>
    </row>
    <row r="9" spans="1:13" x14ac:dyDescent="0.25">
      <c r="A9" s="14"/>
      <c r="B9" s="20" t="s">
        <v>26</v>
      </c>
      <c r="C9" s="22" t="s">
        <v>27</v>
      </c>
      <c r="D9" s="22"/>
      <c r="E9" s="22" t="s">
        <v>27</v>
      </c>
      <c r="F9" s="28"/>
      <c r="G9" s="14"/>
      <c r="H9" s="29"/>
      <c r="I9" s="29"/>
      <c r="J9" s="2"/>
      <c r="K9" s="2"/>
      <c r="L9" s="2"/>
      <c r="M9" s="2"/>
    </row>
    <row r="10" spans="1:13" ht="15.75" x14ac:dyDescent="0.25">
      <c r="A10" s="14"/>
      <c r="B10" s="20" t="s">
        <v>28</v>
      </c>
      <c r="C10" s="22">
        <v>50</v>
      </c>
      <c r="D10" s="30">
        <f>(0.5*50)</f>
        <v>25</v>
      </c>
      <c r="E10" s="31">
        <v>50</v>
      </c>
      <c r="F10" s="32">
        <f>0.5*50</f>
        <v>25</v>
      </c>
      <c r="G10" s="68"/>
      <c r="H10" s="34" t="s">
        <v>29</v>
      </c>
      <c r="I10" s="34" t="s">
        <v>30</v>
      </c>
      <c r="J10" s="69" t="s">
        <v>31</v>
      </c>
      <c r="K10" s="69" t="s">
        <v>32</v>
      </c>
      <c r="L10" s="35"/>
      <c r="M10" s="35"/>
    </row>
    <row r="11" spans="1:13" ht="15.75" x14ac:dyDescent="0.25">
      <c r="A11" s="14">
        <v>1</v>
      </c>
      <c r="B11" s="61" t="s">
        <v>42</v>
      </c>
      <c r="C11" s="37">
        <v>24</v>
      </c>
      <c r="D11" s="37">
        <f>COUNTIF(C11:C16,"&gt;="&amp;D10)</f>
        <v>3</v>
      </c>
      <c r="E11" s="37">
        <v>38</v>
      </c>
      <c r="F11" s="38">
        <f>COUNTIF(E11:E16,"&gt;="&amp;F10)</f>
        <v>6</v>
      </c>
      <c r="G11" s="70" t="s">
        <v>36</v>
      </c>
      <c r="H11" s="64">
        <v>2</v>
      </c>
      <c r="I11" s="64">
        <v>2</v>
      </c>
      <c r="J11" s="64">
        <v>2</v>
      </c>
      <c r="K11" s="64">
        <v>1</v>
      </c>
      <c r="L11" s="40"/>
      <c r="M11" s="40"/>
    </row>
    <row r="12" spans="1:13" ht="15.75" x14ac:dyDescent="0.25">
      <c r="A12" s="14">
        <v>2</v>
      </c>
      <c r="B12" s="61" t="s">
        <v>43</v>
      </c>
      <c r="C12" s="37">
        <v>34</v>
      </c>
      <c r="D12" s="42">
        <f>(D11/6)*100</f>
        <v>50</v>
      </c>
      <c r="E12" s="37">
        <v>44</v>
      </c>
      <c r="F12" s="62">
        <f>(F11/6)*100</f>
        <v>100</v>
      </c>
      <c r="G12" s="70" t="s">
        <v>37</v>
      </c>
      <c r="H12" s="64">
        <v>2</v>
      </c>
      <c r="I12" s="64">
        <v>1</v>
      </c>
      <c r="J12" s="64">
        <v>1</v>
      </c>
      <c r="K12" s="64">
        <v>1</v>
      </c>
      <c r="L12" s="40"/>
      <c r="M12" s="40"/>
    </row>
    <row r="13" spans="1:13" ht="15.75" x14ac:dyDescent="0.25">
      <c r="A13" s="14">
        <v>3</v>
      </c>
      <c r="B13" s="61" t="s">
        <v>44</v>
      </c>
      <c r="C13" s="37">
        <v>24</v>
      </c>
      <c r="D13" s="37"/>
      <c r="E13" s="37">
        <v>42</v>
      </c>
      <c r="F13" s="44"/>
      <c r="G13" s="70" t="s">
        <v>38</v>
      </c>
      <c r="H13" s="64">
        <v>2</v>
      </c>
      <c r="I13" s="64">
        <v>2</v>
      </c>
      <c r="J13" s="64">
        <v>2</v>
      </c>
      <c r="K13" s="64">
        <v>2</v>
      </c>
      <c r="L13" s="40"/>
      <c r="M13" s="40"/>
    </row>
    <row r="14" spans="1:13" ht="15.75" x14ac:dyDescent="0.25">
      <c r="A14" s="14">
        <v>4</v>
      </c>
      <c r="B14" s="61" t="s">
        <v>45</v>
      </c>
      <c r="C14" s="37">
        <v>28</v>
      </c>
      <c r="D14" s="37"/>
      <c r="E14" s="37">
        <v>42</v>
      </c>
      <c r="F14" s="44"/>
      <c r="G14" s="71" t="s">
        <v>39</v>
      </c>
      <c r="H14" s="64">
        <f>AVERAGE(H11:H13)</f>
        <v>2</v>
      </c>
      <c r="I14" s="64">
        <f t="shared" ref="I14:K14" si="0">AVERAGE(I11:I13)</f>
        <v>1.6666666666666667</v>
      </c>
      <c r="J14" s="64">
        <f t="shared" si="0"/>
        <v>1.6666666666666667</v>
      </c>
      <c r="K14" s="64">
        <f t="shared" si="0"/>
        <v>1.3333333333333333</v>
      </c>
      <c r="L14" s="40"/>
      <c r="M14" s="40"/>
    </row>
    <row r="15" spans="1:13" ht="15.75" x14ac:dyDescent="0.25">
      <c r="A15" s="14">
        <v>5</v>
      </c>
      <c r="B15" s="61" t="s">
        <v>46</v>
      </c>
      <c r="C15" s="37">
        <v>16</v>
      </c>
      <c r="D15" s="37"/>
      <c r="E15" s="37">
        <v>40</v>
      </c>
      <c r="F15" s="44"/>
      <c r="G15" s="72" t="s">
        <v>40</v>
      </c>
      <c r="H15" s="65">
        <f>(75*H14)/100</f>
        <v>1.5</v>
      </c>
      <c r="I15" s="65">
        <f t="shared" ref="I15:K15" si="1">(75*I14)/100</f>
        <v>1.25</v>
      </c>
      <c r="J15" s="65">
        <f t="shared" si="1"/>
        <v>1.25</v>
      </c>
      <c r="K15" s="65">
        <f t="shared" si="1"/>
        <v>1</v>
      </c>
      <c r="L15" s="47"/>
      <c r="M15" s="47"/>
    </row>
    <row r="16" spans="1:13" x14ac:dyDescent="0.25">
      <c r="A16" s="14">
        <v>6</v>
      </c>
      <c r="B16" s="61" t="s">
        <v>47</v>
      </c>
      <c r="C16" s="37">
        <v>28</v>
      </c>
      <c r="D16" s="37"/>
      <c r="E16" s="37">
        <v>44</v>
      </c>
      <c r="F16" s="44"/>
    </row>
    <row r="17" spans="1:5" x14ac:dyDescent="0.25">
      <c r="A17" s="14"/>
      <c r="B17" s="63"/>
      <c r="C17" s="37"/>
      <c r="E17" s="37"/>
    </row>
    <row r="18" spans="1:5" x14ac:dyDescent="0.25">
      <c r="A18" s="14"/>
      <c r="B18" s="63"/>
      <c r="C18" s="37"/>
      <c r="E18" s="37"/>
    </row>
    <row r="19" spans="1:5" x14ac:dyDescent="0.25">
      <c r="A19" s="14"/>
      <c r="B19" s="63"/>
      <c r="C19" s="37"/>
      <c r="E19" s="37"/>
    </row>
    <row r="20" spans="1:5" x14ac:dyDescent="0.25">
      <c r="A20" s="14"/>
      <c r="B20" s="63"/>
      <c r="C20" s="37"/>
      <c r="E20" s="37"/>
    </row>
    <row r="21" spans="1:5" x14ac:dyDescent="0.25">
      <c r="A21" s="14"/>
      <c r="B21" s="63"/>
      <c r="C21" s="37"/>
      <c r="E21" s="37"/>
    </row>
    <row r="22" spans="1:5" x14ac:dyDescent="0.25">
      <c r="A22" s="14"/>
      <c r="B22" s="63"/>
      <c r="C22" s="37"/>
      <c r="E22" s="37"/>
    </row>
    <row r="23" spans="1:5" x14ac:dyDescent="0.25">
      <c r="A23" s="14"/>
      <c r="B23" s="63"/>
      <c r="C23" s="37"/>
      <c r="E23" s="37"/>
    </row>
    <row r="24" spans="1:5" x14ac:dyDescent="0.25">
      <c r="A24" s="14"/>
      <c r="B24" s="63"/>
      <c r="C24" s="37"/>
      <c r="E24" s="37"/>
    </row>
    <row r="25" spans="1:5" x14ac:dyDescent="0.25">
      <c r="A25" s="14"/>
      <c r="B25" s="63"/>
      <c r="C25" s="37"/>
      <c r="E25" s="37"/>
    </row>
    <row r="26" spans="1:5" x14ac:dyDescent="0.25">
      <c r="A26" s="14"/>
      <c r="B26" s="63"/>
      <c r="C26" s="37"/>
      <c r="E26" s="37"/>
    </row>
    <row r="27" spans="1:5" x14ac:dyDescent="0.25">
      <c r="A27" s="14"/>
      <c r="B27" s="63"/>
      <c r="C27" s="37"/>
      <c r="E27" s="37"/>
    </row>
    <row r="28" spans="1:5" x14ac:dyDescent="0.25">
      <c r="A28" s="14"/>
      <c r="B28" s="63"/>
      <c r="C28" s="37"/>
      <c r="E28" s="37"/>
    </row>
  </sheetData>
  <mergeCells count="6">
    <mergeCell ref="A5:E5"/>
    <mergeCell ref="A1:E1"/>
    <mergeCell ref="G1:M1"/>
    <mergeCell ref="A2:E2"/>
    <mergeCell ref="A3:E3"/>
    <mergeCell ref="A4:E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1784B-1B9E-4F72-8AB6-35DD8E92C3D7}">
  <dimension ref="A1:M28"/>
  <sheetViews>
    <sheetView workbookViewId="0">
      <selection activeCell="F12" sqref="F12"/>
    </sheetView>
  </sheetViews>
  <sheetFormatPr defaultRowHeight="15" x14ac:dyDescent="0.25"/>
  <sheetData>
    <row r="1" spans="1:13" x14ac:dyDescent="0.25">
      <c r="A1" s="79" t="s">
        <v>0</v>
      </c>
      <c r="B1" s="80"/>
      <c r="C1" s="80"/>
      <c r="D1" s="80"/>
      <c r="E1" s="81"/>
      <c r="F1" s="1"/>
      <c r="G1" s="82"/>
      <c r="H1" s="82"/>
      <c r="I1" s="82"/>
      <c r="J1" s="82"/>
      <c r="K1" s="82"/>
      <c r="L1" s="82"/>
      <c r="M1" s="82"/>
    </row>
    <row r="2" spans="1:13" x14ac:dyDescent="0.25">
      <c r="A2" s="74" t="s">
        <v>1</v>
      </c>
      <c r="B2" s="74"/>
      <c r="C2" s="74"/>
      <c r="D2" s="74"/>
      <c r="E2" s="74"/>
      <c r="F2" s="3"/>
      <c r="G2" s="4" t="s">
        <v>2</v>
      </c>
      <c r="H2" s="5"/>
      <c r="I2" s="6"/>
      <c r="J2" s="2"/>
      <c r="K2" s="2"/>
      <c r="L2" s="2"/>
      <c r="M2" s="2"/>
    </row>
    <row r="3" spans="1:13" ht="75" x14ac:dyDescent="0.25">
      <c r="A3" s="74" t="s">
        <v>68</v>
      </c>
      <c r="B3" s="74"/>
      <c r="C3" s="74"/>
      <c r="D3" s="74"/>
      <c r="E3" s="74"/>
      <c r="F3" s="3"/>
      <c r="G3" s="4" t="s">
        <v>3</v>
      </c>
      <c r="H3" s="5"/>
      <c r="I3" s="7" t="s">
        <v>4</v>
      </c>
      <c r="J3" s="2"/>
      <c r="K3" s="8" t="s">
        <v>5</v>
      </c>
      <c r="L3" s="8" t="s">
        <v>6</v>
      </c>
      <c r="M3" s="2"/>
    </row>
    <row r="4" spans="1:13" ht="21" x14ac:dyDescent="0.25">
      <c r="A4" s="74" t="s">
        <v>69</v>
      </c>
      <c r="B4" s="74"/>
      <c r="C4" s="74"/>
      <c r="D4" s="74"/>
      <c r="E4" s="74"/>
      <c r="F4" s="3"/>
      <c r="G4" s="4" t="s">
        <v>8</v>
      </c>
      <c r="H4" s="5"/>
      <c r="I4" s="6"/>
      <c r="J4" s="2"/>
      <c r="K4" s="9" t="s">
        <v>9</v>
      </c>
      <c r="L4" s="9">
        <v>3</v>
      </c>
      <c r="M4" s="2"/>
    </row>
    <row r="5" spans="1:13" ht="21" x14ac:dyDescent="0.25">
      <c r="A5" s="75" t="s">
        <v>70</v>
      </c>
      <c r="B5" s="76"/>
      <c r="C5" s="76"/>
      <c r="D5" s="76"/>
      <c r="E5" s="77"/>
      <c r="F5" s="3"/>
      <c r="G5" s="4" t="s">
        <v>10</v>
      </c>
      <c r="H5" s="11">
        <f>D12</f>
        <v>100</v>
      </c>
      <c r="I5" s="6"/>
      <c r="J5" s="2"/>
      <c r="K5" s="12" t="s">
        <v>11</v>
      </c>
      <c r="L5" s="12">
        <v>2</v>
      </c>
      <c r="M5" s="2"/>
    </row>
    <row r="6" spans="1:13" ht="21" x14ac:dyDescent="0.25">
      <c r="A6" s="14"/>
      <c r="B6" s="15" t="s">
        <v>12</v>
      </c>
      <c r="C6" s="16" t="s">
        <v>13</v>
      </c>
      <c r="D6" s="16" t="s">
        <v>14</v>
      </c>
      <c r="E6" s="16" t="s">
        <v>15</v>
      </c>
      <c r="F6" s="16" t="s">
        <v>14</v>
      </c>
      <c r="G6" s="4" t="s">
        <v>15</v>
      </c>
      <c r="H6" s="17">
        <f>F12</f>
        <v>83.333333333333343</v>
      </c>
      <c r="I6" s="6"/>
      <c r="J6" s="2"/>
      <c r="K6" s="18" t="s">
        <v>16</v>
      </c>
      <c r="L6" s="18">
        <v>1</v>
      </c>
      <c r="M6" s="2"/>
    </row>
    <row r="7" spans="1:13" ht="60" x14ac:dyDescent="0.25">
      <c r="A7" s="14"/>
      <c r="B7" s="20" t="s">
        <v>17</v>
      </c>
      <c r="C7" s="21" t="s">
        <v>18</v>
      </c>
      <c r="D7" s="21"/>
      <c r="E7" s="22" t="s">
        <v>18</v>
      </c>
      <c r="F7" s="22"/>
      <c r="G7" s="23" t="s">
        <v>19</v>
      </c>
      <c r="H7" s="24">
        <f>AVERAGE(H5:H6)</f>
        <v>91.666666666666671</v>
      </c>
      <c r="I7" s="25">
        <v>0.6</v>
      </c>
      <c r="J7" s="2"/>
      <c r="K7" s="26" t="s">
        <v>20</v>
      </c>
      <c r="L7" s="26">
        <v>0</v>
      </c>
      <c r="M7" s="2"/>
    </row>
    <row r="8" spans="1:13" x14ac:dyDescent="0.25">
      <c r="A8" s="14"/>
      <c r="B8" s="20" t="s">
        <v>21</v>
      </c>
      <c r="C8" s="22" t="s">
        <v>22</v>
      </c>
      <c r="D8" s="22"/>
      <c r="E8" s="22" t="s">
        <v>23</v>
      </c>
      <c r="F8" s="22"/>
      <c r="G8" s="23" t="s">
        <v>24</v>
      </c>
      <c r="H8" s="4" t="s">
        <v>25</v>
      </c>
      <c r="I8" s="6"/>
      <c r="J8" s="2"/>
      <c r="K8" s="2"/>
      <c r="L8" s="2"/>
      <c r="M8" s="2"/>
    </row>
    <row r="9" spans="1:13" x14ac:dyDescent="0.25">
      <c r="A9" s="14"/>
      <c r="B9" s="20" t="s">
        <v>26</v>
      </c>
      <c r="C9" s="22" t="s">
        <v>27</v>
      </c>
      <c r="D9" s="22"/>
      <c r="E9" s="22" t="s">
        <v>27</v>
      </c>
      <c r="F9" s="28"/>
      <c r="G9" s="14"/>
      <c r="H9" s="29"/>
      <c r="I9" s="29"/>
      <c r="J9" s="2"/>
      <c r="K9" s="2"/>
      <c r="L9" s="2"/>
      <c r="M9" s="2"/>
    </row>
    <row r="10" spans="1:13" ht="15.75" x14ac:dyDescent="0.25">
      <c r="A10" s="14"/>
      <c r="B10" s="20" t="s">
        <v>28</v>
      </c>
      <c r="C10" s="22">
        <v>50</v>
      </c>
      <c r="D10" s="30">
        <f>(0.6*50)</f>
        <v>30</v>
      </c>
      <c r="E10" s="31">
        <v>50</v>
      </c>
      <c r="F10" s="32">
        <f>0.6*50</f>
        <v>30</v>
      </c>
      <c r="G10" s="68"/>
      <c r="H10" s="34" t="s">
        <v>29</v>
      </c>
      <c r="I10" s="34" t="s">
        <v>30</v>
      </c>
      <c r="J10" s="69" t="s">
        <v>31</v>
      </c>
      <c r="K10" s="69" t="s">
        <v>32</v>
      </c>
      <c r="L10" s="35"/>
      <c r="M10" s="35"/>
    </row>
    <row r="11" spans="1:13" ht="15.75" x14ac:dyDescent="0.25">
      <c r="A11" s="14"/>
      <c r="B11" s="61" t="s">
        <v>42</v>
      </c>
      <c r="C11" s="37">
        <v>38</v>
      </c>
      <c r="D11" s="37">
        <f>COUNTIF(C11:C16,"&gt;="&amp;D10)</f>
        <v>6</v>
      </c>
      <c r="E11" s="37">
        <v>30</v>
      </c>
      <c r="F11" s="38">
        <f>COUNTIF(E11:E16,"&gt;="&amp;F10)</f>
        <v>5</v>
      </c>
      <c r="G11" s="70" t="s">
        <v>36</v>
      </c>
      <c r="H11" s="64">
        <v>1</v>
      </c>
      <c r="I11" s="64">
        <v>2</v>
      </c>
      <c r="J11" s="64">
        <v>1</v>
      </c>
      <c r="K11" s="64">
        <v>1</v>
      </c>
      <c r="L11" s="40"/>
      <c r="M11" s="40"/>
    </row>
    <row r="12" spans="1:13" ht="15.75" x14ac:dyDescent="0.25">
      <c r="A12" s="14">
        <v>2</v>
      </c>
      <c r="B12" s="61" t="s">
        <v>43</v>
      </c>
      <c r="C12" s="37">
        <v>40</v>
      </c>
      <c r="D12" s="42">
        <f>(D11/6)*100</f>
        <v>100</v>
      </c>
      <c r="E12" s="37">
        <v>42</v>
      </c>
      <c r="F12" s="62">
        <f>(F11/6)*100</f>
        <v>83.333333333333343</v>
      </c>
      <c r="G12" s="70" t="s">
        <v>37</v>
      </c>
      <c r="H12" s="64">
        <v>2</v>
      </c>
      <c r="I12" s="64">
        <v>1</v>
      </c>
      <c r="J12" s="64">
        <v>1</v>
      </c>
      <c r="K12" s="64">
        <v>1</v>
      </c>
      <c r="L12" s="40"/>
      <c r="M12" s="40"/>
    </row>
    <row r="13" spans="1:13" ht="15.75" x14ac:dyDescent="0.25">
      <c r="A13" s="14">
        <v>3</v>
      </c>
      <c r="B13" s="61" t="s">
        <v>44</v>
      </c>
      <c r="C13" s="37">
        <v>36</v>
      </c>
      <c r="D13" s="37"/>
      <c r="E13" s="37">
        <v>30</v>
      </c>
      <c r="F13" s="44"/>
      <c r="G13" s="70" t="s">
        <v>38</v>
      </c>
      <c r="H13" s="64">
        <v>2</v>
      </c>
      <c r="I13" s="64">
        <v>1</v>
      </c>
      <c r="J13" s="64">
        <v>2</v>
      </c>
      <c r="K13" s="64">
        <v>2</v>
      </c>
      <c r="L13" s="40"/>
      <c r="M13" s="40"/>
    </row>
    <row r="14" spans="1:13" ht="15.75" x14ac:dyDescent="0.25">
      <c r="A14" s="14">
        <v>4</v>
      </c>
      <c r="B14" s="61" t="s">
        <v>45</v>
      </c>
      <c r="C14" s="37">
        <v>38</v>
      </c>
      <c r="D14" s="37"/>
      <c r="E14" s="37">
        <v>34</v>
      </c>
      <c r="F14" s="44"/>
      <c r="G14" s="71" t="s">
        <v>39</v>
      </c>
      <c r="H14" s="64">
        <f>AVERAGE(H11:H13)</f>
        <v>1.6666666666666667</v>
      </c>
      <c r="I14" s="64">
        <f t="shared" ref="I14:K14" si="0">AVERAGE(I11:I13)</f>
        <v>1.3333333333333333</v>
      </c>
      <c r="J14" s="64">
        <f t="shared" si="0"/>
        <v>1.3333333333333333</v>
      </c>
      <c r="K14" s="64">
        <f t="shared" si="0"/>
        <v>1.3333333333333333</v>
      </c>
      <c r="L14" s="40"/>
      <c r="M14" s="40"/>
    </row>
    <row r="15" spans="1:13" ht="15.75" x14ac:dyDescent="0.25">
      <c r="A15" s="14">
        <v>5</v>
      </c>
      <c r="B15" s="61" t="s">
        <v>46</v>
      </c>
      <c r="C15" s="37">
        <v>34</v>
      </c>
      <c r="D15" s="37"/>
      <c r="E15" s="37">
        <v>28</v>
      </c>
      <c r="F15" s="44"/>
      <c r="G15" s="72" t="s">
        <v>40</v>
      </c>
      <c r="H15" s="65">
        <f>(91.67*H14)/100</f>
        <v>1.5278333333333334</v>
      </c>
      <c r="I15" s="65">
        <f t="shared" ref="I15:K15" si="1">(91.67*I14)/100</f>
        <v>1.2222666666666666</v>
      </c>
      <c r="J15" s="65">
        <f t="shared" si="1"/>
        <v>1.2222666666666666</v>
      </c>
      <c r="K15" s="65">
        <f t="shared" si="1"/>
        <v>1.2222666666666666</v>
      </c>
      <c r="L15" s="47"/>
      <c r="M15" s="47"/>
    </row>
    <row r="16" spans="1:13" x14ac:dyDescent="0.25">
      <c r="A16" s="14">
        <v>6</v>
      </c>
      <c r="B16" s="61" t="s">
        <v>47</v>
      </c>
      <c r="C16" s="37">
        <v>36</v>
      </c>
      <c r="D16" s="37"/>
      <c r="E16" s="37">
        <v>32</v>
      </c>
      <c r="F16" s="44"/>
      <c r="G16" s="66"/>
      <c r="H16" s="66"/>
      <c r="I16" s="66"/>
      <c r="J16" s="66"/>
      <c r="K16" s="66"/>
    </row>
    <row r="17" spans="1:11" x14ac:dyDescent="0.25">
      <c r="A17" s="14"/>
      <c r="B17" s="63"/>
      <c r="C17" s="37"/>
      <c r="E17" s="37"/>
      <c r="G17" s="66"/>
      <c r="H17" s="66"/>
      <c r="I17" s="66"/>
      <c r="J17" s="66"/>
      <c r="K17" s="66"/>
    </row>
    <row r="18" spans="1:11" x14ac:dyDescent="0.25">
      <c r="A18" s="14"/>
      <c r="B18" s="63"/>
      <c r="C18" s="37"/>
      <c r="E18" s="37"/>
    </row>
    <row r="19" spans="1:11" x14ac:dyDescent="0.25">
      <c r="A19" s="14"/>
      <c r="B19" s="63"/>
      <c r="C19" s="37"/>
      <c r="E19" s="37"/>
    </row>
    <row r="20" spans="1:11" x14ac:dyDescent="0.25">
      <c r="A20" s="14"/>
      <c r="B20" s="63"/>
      <c r="C20" s="37"/>
      <c r="E20" s="37"/>
    </row>
    <row r="21" spans="1:11" x14ac:dyDescent="0.25">
      <c r="A21" s="14"/>
      <c r="B21" s="63"/>
      <c r="C21" s="37"/>
      <c r="E21" s="37"/>
    </row>
    <row r="22" spans="1:11" x14ac:dyDescent="0.25">
      <c r="A22" s="14"/>
      <c r="B22" s="63"/>
      <c r="C22" s="37"/>
      <c r="E22" s="37"/>
    </row>
    <row r="23" spans="1:11" x14ac:dyDescent="0.25">
      <c r="A23" s="14"/>
      <c r="B23" s="63"/>
      <c r="C23" s="37"/>
      <c r="E23" s="37"/>
    </row>
    <row r="24" spans="1:11" x14ac:dyDescent="0.25">
      <c r="A24" s="14"/>
      <c r="B24" s="63"/>
      <c r="C24" s="37"/>
      <c r="E24" s="37"/>
    </row>
    <row r="25" spans="1:11" x14ac:dyDescent="0.25">
      <c r="A25" s="14"/>
      <c r="B25" s="63"/>
      <c r="C25" s="37"/>
      <c r="E25" s="37"/>
    </row>
    <row r="26" spans="1:11" x14ac:dyDescent="0.25">
      <c r="A26" s="14"/>
      <c r="B26" s="63"/>
      <c r="C26" s="37"/>
      <c r="E26" s="37"/>
    </row>
    <row r="27" spans="1:11" x14ac:dyDescent="0.25">
      <c r="A27" s="14"/>
      <c r="B27" s="63"/>
      <c r="C27" s="37"/>
      <c r="E27" s="37"/>
    </row>
    <row r="28" spans="1:11" x14ac:dyDescent="0.25">
      <c r="A28" s="14"/>
      <c r="B28" s="63"/>
      <c r="C28" s="37"/>
      <c r="E28" s="37"/>
    </row>
  </sheetData>
  <mergeCells count="6">
    <mergeCell ref="A5:E5"/>
    <mergeCell ref="A1:E1"/>
    <mergeCell ref="G1:M1"/>
    <mergeCell ref="A2:E2"/>
    <mergeCell ref="A3:E3"/>
    <mergeCell ref="A4:E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B547F-7C58-4138-A12F-D5BDC4E5BE09}">
  <dimension ref="A1:M28"/>
  <sheetViews>
    <sheetView workbookViewId="0">
      <selection activeCell="F12" sqref="F12"/>
    </sheetView>
  </sheetViews>
  <sheetFormatPr defaultRowHeight="15" x14ac:dyDescent="0.25"/>
  <sheetData>
    <row r="1" spans="1:13" x14ac:dyDescent="0.25">
      <c r="A1" s="79" t="s">
        <v>0</v>
      </c>
      <c r="B1" s="80"/>
      <c r="C1" s="80"/>
      <c r="D1" s="80"/>
      <c r="E1" s="81"/>
      <c r="F1" s="1"/>
      <c r="G1" s="82"/>
      <c r="H1" s="82"/>
      <c r="I1" s="82"/>
      <c r="J1" s="82"/>
      <c r="K1" s="82"/>
      <c r="L1" s="82"/>
      <c r="M1" s="82"/>
    </row>
    <row r="2" spans="1:13" x14ac:dyDescent="0.25">
      <c r="A2" s="74" t="s">
        <v>1</v>
      </c>
      <c r="B2" s="74"/>
      <c r="C2" s="74"/>
      <c r="D2" s="74"/>
      <c r="E2" s="74"/>
      <c r="F2" s="3"/>
      <c r="G2" s="4" t="s">
        <v>2</v>
      </c>
      <c r="H2" s="5"/>
      <c r="I2" s="6"/>
      <c r="J2" s="2"/>
      <c r="K2" s="2"/>
      <c r="L2" s="2"/>
      <c r="M2" s="2"/>
    </row>
    <row r="3" spans="1:13" ht="75" x14ac:dyDescent="0.25">
      <c r="A3" s="74" t="s">
        <v>71</v>
      </c>
      <c r="B3" s="74"/>
      <c r="C3" s="74"/>
      <c r="D3" s="74"/>
      <c r="E3" s="74"/>
      <c r="F3" s="3"/>
      <c r="G3" s="4" t="s">
        <v>3</v>
      </c>
      <c r="H3" s="5"/>
      <c r="I3" s="7" t="s">
        <v>4</v>
      </c>
      <c r="J3" s="2"/>
      <c r="K3" s="8" t="s">
        <v>5</v>
      </c>
      <c r="L3" s="8" t="s">
        <v>6</v>
      </c>
      <c r="M3" s="2"/>
    </row>
    <row r="4" spans="1:13" ht="21" x14ac:dyDescent="0.25">
      <c r="A4" s="74" t="s">
        <v>72</v>
      </c>
      <c r="B4" s="74"/>
      <c r="C4" s="74"/>
      <c r="D4" s="74"/>
      <c r="E4" s="74"/>
      <c r="F4" s="3"/>
      <c r="G4" s="4" t="s">
        <v>8</v>
      </c>
      <c r="H4" s="5"/>
      <c r="I4" s="6"/>
      <c r="J4" s="2"/>
      <c r="K4" s="9" t="s">
        <v>9</v>
      </c>
      <c r="L4" s="9">
        <v>3</v>
      </c>
      <c r="M4" s="2"/>
    </row>
    <row r="5" spans="1:13" ht="21" x14ac:dyDescent="0.25">
      <c r="A5" s="75" t="s">
        <v>73</v>
      </c>
      <c r="B5" s="76"/>
      <c r="C5" s="76"/>
      <c r="D5" s="76"/>
      <c r="E5" s="77"/>
      <c r="F5" s="3"/>
      <c r="G5" s="4" t="s">
        <v>10</v>
      </c>
      <c r="H5" s="11">
        <f>D12</f>
        <v>100</v>
      </c>
      <c r="I5" s="6"/>
      <c r="J5" s="2"/>
      <c r="K5" s="12" t="s">
        <v>11</v>
      </c>
      <c r="L5" s="12">
        <v>2</v>
      </c>
      <c r="M5" s="2"/>
    </row>
    <row r="6" spans="1:13" ht="21" x14ac:dyDescent="0.25">
      <c r="A6" s="14"/>
      <c r="B6" s="15" t="s">
        <v>12</v>
      </c>
      <c r="C6" s="16" t="s">
        <v>13</v>
      </c>
      <c r="D6" s="16" t="s">
        <v>14</v>
      </c>
      <c r="E6" s="16" t="s">
        <v>15</v>
      </c>
      <c r="F6" s="16" t="s">
        <v>14</v>
      </c>
      <c r="G6" s="4" t="s">
        <v>15</v>
      </c>
      <c r="H6" s="17">
        <f>F12</f>
        <v>50</v>
      </c>
      <c r="I6" s="6"/>
      <c r="J6" s="2"/>
      <c r="K6" s="18" t="s">
        <v>16</v>
      </c>
      <c r="L6" s="18">
        <v>1</v>
      </c>
      <c r="M6" s="2"/>
    </row>
    <row r="7" spans="1:13" ht="60" x14ac:dyDescent="0.25">
      <c r="A7" s="14"/>
      <c r="B7" s="20" t="s">
        <v>17</v>
      </c>
      <c r="C7" s="21" t="s">
        <v>18</v>
      </c>
      <c r="D7" s="21"/>
      <c r="E7" s="22" t="s">
        <v>18</v>
      </c>
      <c r="F7" s="22"/>
      <c r="G7" s="23" t="s">
        <v>19</v>
      </c>
      <c r="H7" s="24">
        <f>AVERAGE(H5:H6)</f>
        <v>75</v>
      </c>
      <c r="I7" s="25">
        <v>0.6</v>
      </c>
      <c r="J7" s="2"/>
      <c r="K7" s="26" t="s">
        <v>20</v>
      </c>
      <c r="L7" s="26">
        <v>0</v>
      </c>
      <c r="M7" s="2"/>
    </row>
    <row r="8" spans="1:13" x14ac:dyDescent="0.25">
      <c r="A8" s="14"/>
      <c r="B8" s="20" t="s">
        <v>21</v>
      </c>
      <c r="C8" s="22" t="s">
        <v>22</v>
      </c>
      <c r="D8" s="22"/>
      <c r="E8" s="22" t="s">
        <v>23</v>
      </c>
      <c r="F8" s="22"/>
      <c r="G8" s="23" t="s">
        <v>24</v>
      </c>
      <c r="H8" s="4" t="s">
        <v>25</v>
      </c>
      <c r="I8" s="6"/>
      <c r="J8" s="2"/>
      <c r="K8" s="2"/>
      <c r="L8" s="2"/>
      <c r="M8" s="2"/>
    </row>
    <row r="9" spans="1:13" x14ac:dyDescent="0.25">
      <c r="A9" s="14"/>
      <c r="B9" s="20" t="s">
        <v>26</v>
      </c>
      <c r="C9" s="22" t="s">
        <v>27</v>
      </c>
      <c r="D9" s="22"/>
      <c r="E9" s="22" t="s">
        <v>27</v>
      </c>
      <c r="F9" s="28"/>
      <c r="G9" s="14"/>
      <c r="H9" s="29"/>
      <c r="I9" s="29"/>
      <c r="J9" s="2"/>
      <c r="K9" s="2"/>
      <c r="L9" s="2"/>
      <c r="M9" s="2"/>
    </row>
    <row r="10" spans="1:13" ht="15.75" x14ac:dyDescent="0.25">
      <c r="A10" s="14"/>
      <c r="B10" s="20" t="s">
        <v>28</v>
      </c>
      <c r="C10" s="22">
        <v>50</v>
      </c>
      <c r="D10" s="30">
        <f>(0.6*50)</f>
        <v>30</v>
      </c>
      <c r="E10" s="31">
        <v>50</v>
      </c>
      <c r="F10" s="32">
        <f>0.6*50</f>
        <v>30</v>
      </c>
      <c r="G10" s="68"/>
      <c r="H10" s="34" t="s">
        <v>29</v>
      </c>
      <c r="I10" s="34" t="s">
        <v>30</v>
      </c>
      <c r="J10" s="69" t="s">
        <v>31</v>
      </c>
      <c r="K10" s="69" t="s">
        <v>32</v>
      </c>
      <c r="L10" s="69"/>
      <c r="M10" s="69"/>
    </row>
    <row r="11" spans="1:13" ht="15.75" x14ac:dyDescent="0.25">
      <c r="A11" s="14">
        <v>1</v>
      </c>
      <c r="B11" s="61" t="s">
        <v>42</v>
      </c>
      <c r="C11" s="37">
        <v>44</v>
      </c>
      <c r="D11" s="37">
        <f>COUNTIF(C11:C16,"&gt;="&amp;D10)</f>
        <v>6</v>
      </c>
      <c r="E11" s="37">
        <v>24</v>
      </c>
      <c r="F11" s="38">
        <f>COUNTIF(E11:E16,"&gt;="&amp;F10)</f>
        <v>3</v>
      </c>
      <c r="G11" s="70" t="s">
        <v>36</v>
      </c>
      <c r="H11" s="64">
        <v>2</v>
      </c>
      <c r="I11" s="64">
        <v>2</v>
      </c>
      <c r="J11" s="64">
        <v>1</v>
      </c>
      <c r="K11" s="64">
        <v>2</v>
      </c>
      <c r="L11" s="64"/>
      <c r="M11" s="64"/>
    </row>
    <row r="12" spans="1:13" ht="15.75" x14ac:dyDescent="0.25">
      <c r="A12" s="14">
        <v>2</v>
      </c>
      <c r="B12" s="61" t="s">
        <v>43</v>
      </c>
      <c r="C12" s="37">
        <v>46</v>
      </c>
      <c r="D12" s="42">
        <f>(D11/6)*100</f>
        <v>100</v>
      </c>
      <c r="E12" s="37">
        <v>38</v>
      </c>
      <c r="F12" s="62">
        <f>(F11/6)*100</f>
        <v>50</v>
      </c>
      <c r="G12" s="70" t="s">
        <v>37</v>
      </c>
      <c r="H12" s="64">
        <v>2</v>
      </c>
      <c r="I12" s="64">
        <v>1</v>
      </c>
      <c r="J12" s="64">
        <v>2</v>
      </c>
      <c r="K12" s="64">
        <v>1</v>
      </c>
      <c r="L12" s="64"/>
      <c r="M12" s="64"/>
    </row>
    <row r="13" spans="1:13" ht="15.75" x14ac:dyDescent="0.25">
      <c r="A13" s="14">
        <v>3</v>
      </c>
      <c r="B13" s="61" t="s">
        <v>44</v>
      </c>
      <c r="C13" s="37">
        <v>44</v>
      </c>
      <c r="D13" s="37"/>
      <c r="E13" s="37">
        <v>26</v>
      </c>
      <c r="F13" s="44"/>
      <c r="G13" s="70" t="s">
        <v>38</v>
      </c>
      <c r="H13" s="64">
        <v>2</v>
      </c>
      <c r="I13" s="64">
        <v>1</v>
      </c>
      <c r="J13" s="64">
        <v>2</v>
      </c>
      <c r="K13" s="64">
        <v>2</v>
      </c>
      <c r="L13" s="64"/>
      <c r="M13" s="64"/>
    </row>
    <row r="14" spans="1:13" ht="15.75" x14ac:dyDescent="0.25">
      <c r="A14" s="14">
        <v>4</v>
      </c>
      <c r="B14" s="61" t="s">
        <v>45</v>
      </c>
      <c r="C14" s="37">
        <v>44</v>
      </c>
      <c r="D14" s="37"/>
      <c r="E14" s="37">
        <v>32</v>
      </c>
      <c r="F14" s="44"/>
      <c r="G14" s="71" t="s">
        <v>39</v>
      </c>
      <c r="H14" s="64">
        <f>AVERAGE(H11:H13)</f>
        <v>2</v>
      </c>
      <c r="I14" s="64">
        <f t="shared" ref="I14:K14" si="0">AVERAGE(I11:I13)</f>
        <v>1.3333333333333333</v>
      </c>
      <c r="J14" s="64">
        <f t="shared" si="0"/>
        <v>1.6666666666666667</v>
      </c>
      <c r="K14" s="64">
        <f t="shared" si="0"/>
        <v>1.6666666666666667</v>
      </c>
      <c r="L14" s="64"/>
      <c r="M14" s="64"/>
    </row>
    <row r="15" spans="1:13" ht="15.75" x14ac:dyDescent="0.25">
      <c r="A15" s="14">
        <v>5</v>
      </c>
      <c r="B15" s="61" t="s">
        <v>46</v>
      </c>
      <c r="C15" s="37">
        <v>42</v>
      </c>
      <c r="D15" s="37"/>
      <c r="E15" s="37">
        <v>36</v>
      </c>
      <c r="F15" s="44"/>
      <c r="G15" s="72" t="s">
        <v>40</v>
      </c>
      <c r="H15" s="65">
        <f>(75*H14)/100</f>
        <v>1.5</v>
      </c>
      <c r="I15" s="65">
        <f t="shared" ref="I15:K15" si="1">(75*I14)/100</f>
        <v>1</v>
      </c>
      <c r="J15" s="65">
        <f t="shared" si="1"/>
        <v>1.25</v>
      </c>
      <c r="K15" s="65">
        <f t="shared" si="1"/>
        <v>1.25</v>
      </c>
      <c r="L15" s="65"/>
      <c r="M15" s="65"/>
    </row>
    <row r="16" spans="1:13" x14ac:dyDescent="0.25">
      <c r="A16" s="14">
        <v>6</v>
      </c>
      <c r="B16" s="61" t="s">
        <v>47</v>
      </c>
      <c r="C16" s="37">
        <v>44</v>
      </c>
      <c r="D16" s="37"/>
      <c r="E16" s="37">
        <v>26</v>
      </c>
      <c r="F16" s="44"/>
    </row>
    <row r="17" spans="1:5" x14ac:dyDescent="0.25">
      <c r="A17" s="14"/>
      <c r="B17" s="63"/>
      <c r="C17" s="37"/>
      <c r="E17" s="37"/>
    </row>
    <row r="18" spans="1:5" x14ac:dyDescent="0.25">
      <c r="A18" s="14"/>
      <c r="B18" s="63"/>
      <c r="C18" s="37"/>
      <c r="E18" s="37"/>
    </row>
    <row r="19" spans="1:5" x14ac:dyDescent="0.25">
      <c r="A19" s="14"/>
      <c r="B19" s="63"/>
      <c r="C19" s="37"/>
      <c r="E19" s="37"/>
    </row>
    <row r="20" spans="1:5" x14ac:dyDescent="0.25">
      <c r="A20" s="14"/>
      <c r="B20" s="63"/>
      <c r="C20" s="37"/>
      <c r="E20" s="37"/>
    </row>
    <row r="21" spans="1:5" x14ac:dyDescent="0.25">
      <c r="A21" s="14"/>
      <c r="B21" s="63"/>
      <c r="C21" s="37"/>
      <c r="E21" s="37"/>
    </row>
    <row r="22" spans="1:5" x14ac:dyDescent="0.25">
      <c r="A22" s="14"/>
      <c r="B22" s="63"/>
      <c r="C22" s="37"/>
      <c r="E22" s="37"/>
    </row>
    <row r="23" spans="1:5" x14ac:dyDescent="0.25">
      <c r="A23" s="14"/>
      <c r="B23" s="63"/>
      <c r="C23" s="37"/>
      <c r="E23" s="37"/>
    </row>
    <row r="24" spans="1:5" x14ac:dyDescent="0.25">
      <c r="A24" s="14"/>
      <c r="B24" s="63"/>
      <c r="C24" s="37"/>
      <c r="E24" s="37"/>
    </row>
    <row r="25" spans="1:5" x14ac:dyDescent="0.25">
      <c r="A25" s="14"/>
      <c r="B25" s="63"/>
      <c r="C25" s="37"/>
      <c r="E25" s="37"/>
    </row>
    <row r="26" spans="1:5" x14ac:dyDescent="0.25">
      <c r="A26" s="14"/>
      <c r="B26" s="63"/>
      <c r="C26" s="37"/>
      <c r="E26" s="37"/>
    </row>
    <row r="27" spans="1:5" x14ac:dyDescent="0.25">
      <c r="A27" s="14"/>
      <c r="B27" s="63"/>
      <c r="C27" s="37"/>
      <c r="E27" s="37"/>
    </row>
    <row r="28" spans="1:5" x14ac:dyDescent="0.25">
      <c r="A28" s="14"/>
      <c r="B28" s="63"/>
      <c r="C28" s="37"/>
      <c r="E28" s="37"/>
    </row>
  </sheetData>
  <mergeCells count="6">
    <mergeCell ref="A5:E5"/>
    <mergeCell ref="A1:E1"/>
    <mergeCell ref="G1:M1"/>
    <mergeCell ref="A2:E2"/>
    <mergeCell ref="A3:E3"/>
    <mergeCell ref="A4:E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0B083-0950-4540-86BA-73059BFFA3AC}">
  <dimension ref="A1:M28"/>
  <sheetViews>
    <sheetView workbookViewId="0">
      <selection activeCell="F12" sqref="F12"/>
    </sheetView>
  </sheetViews>
  <sheetFormatPr defaultRowHeight="15" x14ac:dyDescent="0.25"/>
  <sheetData>
    <row r="1" spans="1:13" x14ac:dyDescent="0.25">
      <c r="A1" s="79" t="s">
        <v>0</v>
      </c>
      <c r="B1" s="80"/>
      <c r="C1" s="80"/>
      <c r="D1" s="80"/>
      <c r="E1" s="81"/>
      <c r="F1" s="1"/>
      <c r="G1" s="82"/>
      <c r="H1" s="82"/>
      <c r="I1" s="82"/>
      <c r="J1" s="82"/>
      <c r="K1" s="82"/>
      <c r="L1" s="82"/>
      <c r="M1" s="82"/>
    </row>
    <row r="2" spans="1:13" x14ac:dyDescent="0.25">
      <c r="A2" s="74" t="s">
        <v>1</v>
      </c>
      <c r="B2" s="74"/>
      <c r="C2" s="74"/>
      <c r="D2" s="74"/>
      <c r="E2" s="74"/>
      <c r="F2" s="3"/>
      <c r="G2" s="4" t="s">
        <v>2</v>
      </c>
      <c r="H2" s="5"/>
      <c r="I2" s="6"/>
      <c r="J2" s="2"/>
      <c r="K2" s="2"/>
      <c r="L2" s="2"/>
      <c r="M2" s="2"/>
    </row>
    <row r="3" spans="1:13" ht="75" x14ac:dyDescent="0.25">
      <c r="A3" s="74" t="s">
        <v>74</v>
      </c>
      <c r="B3" s="74"/>
      <c r="C3" s="74"/>
      <c r="D3" s="74"/>
      <c r="E3" s="74"/>
      <c r="F3" s="3"/>
      <c r="G3" s="4" t="s">
        <v>3</v>
      </c>
      <c r="H3" s="5"/>
      <c r="I3" s="7" t="s">
        <v>4</v>
      </c>
      <c r="J3" s="2"/>
      <c r="K3" s="8" t="s">
        <v>5</v>
      </c>
      <c r="L3" s="8" t="s">
        <v>6</v>
      </c>
      <c r="M3" s="2"/>
    </row>
    <row r="4" spans="1:13" ht="21" x14ac:dyDescent="0.25">
      <c r="A4" s="74" t="s">
        <v>75</v>
      </c>
      <c r="B4" s="74"/>
      <c r="C4" s="74"/>
      <c r="D4" s="74"/>
      <c r="E4" s="74"/>
      <c r="F4" s="3"/>
      <c r="G4" s="4" t="s">
        <v>8</v>
      </c>
      <c r="H4" s="5"/>
      <c r="I4" s="6"/>
      <c r="J4" s="2"/>
      <c r="K4" s="9" t="s">
        <v>9</v>
      </c>
      <c r="L4" s="9">
        <v>3</v>
      </c>
      <c r="M4" s="2"/>
    </row>
    <row r="5" spans="1:13" ht="21" x14ac:dyDescent="0.25">
      <c r="A5" s="75" t="s">
        <v>76</v>
      </c>
      <c r="B5" s="76"/>
      <c r="C5" s="76"/>
      <c r="D5" s="76"/>
      <c r="E5" s="77"/>
      <c r="F5" s="3"/>
      <c r="G5" s="4" t="s">
        <v>10</v>
      </c>
      <c r="H5" s="11">
        <f>D12</f>
        <v>100</v>
      </c>
      <c r="I5" s="6"/>
      <c r="J5" s="2"/>
      <c r="K5" s="12" t="s">
        <v>11</v>
      </c>
      <c r="L5" s="12">
        <v>2</v>
      </c>
      <c r="M5" s="2"/>
    </row>
    <row r="6" spans="1:13" ht="21" x14ac:dyDescent="0.25">
      <c r="A6" s="14"/>
      <c r="B6" s="15" t="s">
        <v>12</v>
      </c>
      <c r="C6" s="16" t="s">
        <v>13</v>
      </c>
      <c r="D6" s="16" t="s">
        <v>14</v>
      </c>
      <c r="E6" s="16" t="s">
        <v>15</v>
      </c>
      <c r="F6" s="16" t="s">
        <v>14</v>
      </c>
      <c r="G6" s="4" t="s">
        <v>15</v>
      </c>
      <c r="H6" s="17">
        <f>F12</f>
        <v>100</v>
      </c>
      <c r="I6" s="6"/>
      <c r="J6" s="2"/>
      <c r="K6" s="18" t="s">
        <v>16</v>
      </c>
      <c r="L6" s="18">
        <v>1</v>
      </c>
      <c r="M6" s="2"/>
    </row>
    <row r="7" spans="1:13" ht="60" x14ac:dyDescent="0.25">
      <c r="A7" s="14"/>
      <c r="B7" s="20" t="s">
        <v>17</v>
      </c>
      <c r="C7" s="21" t="s">
        <v>18</v>
      </c>
      <c r="D7" s="21"/>
      <c r="E7" s="22" t="s">
        <v>18</v>
      </c>
      <c r="F7" s="22"/>
      <c r="G7" s="23" t="s">
        <v>19</v>
      </c>
      <c r="H7" s="24">
        <f>AVERAGE(H5:H6)</f>
        <v>100</v>
      </c>
      <c r="I7" s="25">
        <v>0.6</v>
      </c>
      <c r="J7" s="2"/>
      <c r="K7" s="26" t="s">
        <v>20</v>
      </c>
      <c r="L7" s="26">
        <v>0</v>
      </c>
      <c r="M7" s="2"/>
    </row>
    <row r="8" spans="1:13" x14ac:dyDescent="0.25">
      <c r="A8" s="14"/>
      <c r="B8" s="20" t="s">
        <v>21</v>
      </c>
      <c r="C8" s="22" t="s">
        <v>22</v>
      </c>
      <c r="D8" s="22"/>
      <c r="E8" s="22" t="s">
        <v>23</v>
      </c>
      <c r="F8" s="22"/>
      <c r="G8" s="23" t="s">
        <v>24</v>
      </c>
      <c r="H8" s="4" t="s">
        <v>25</v>
      </c>
      <c r="I8" s="6"/>
      <c r="J8" s="2"/>
      <c r="K8" s="2"/>
      <c r="L8" s="2"/>
      <c r="M8" s="2"/>
    </row>
    <row r="9" spans="1:13" x14ac:dyDescent="0.25">
      <c r="A9" s="14"/>
      <c r="B9" s="20" t="s">
        <v>26</v>
      </c>
      <c r="C9" s="22" t="s">
        <v>27</v>
      </c>
      <c r="D9" s="22"/>
      <c r="E9" s="22" t="s">
        <v>27</v>
      </c>
      <c r="F9" s="28"/>
      <c r="G9" s="14"/>
      <c r="H9" s="29"/>
      <c r="I9" s="29"/>
      <c r="J9" s="2"/>
      <c r="K9" s="2"/>
      <c r="L9" s="2"/>
      <c r="M9" s="2"/>
    </row>
    <row r="10" spans="1:13" ht="15.75" x14ac:dyDescent="0.25">
      <c r="A10" s="14"/>
      <c r="B10" s="20" t="s">
        <v>28</v>
      </c>
      <c r="C10" s="22">
        <v>50</v>
      </c>
      <c r="D10" s="30">
        <f>(0.6*50)</f>
        <v>30</v>
      </c>
      <c r="E10" s="31">
        <v>50</v>
      </c>
      <c r="F10" s="32">
        <f>0.6*50</f>
        <v>30</v>
      </c>
      <c r="G10" s="68"/>
      <c r="H10" s="34" t="s">
        <v>29</v>
      </c>
      <c r="I10" s="34" t="s">
        <v>30</v>
      </c>
      <c r="J10" s="69" t="s">
        <v>31</v>
      </c>
      <c r="K10" s="69" t="s">
        <v>32</v>
      </c>
      <c r="L10" s="35"/>
      <c r="M10" s="35"/>
    </row>
    <row r="11" spans="1:13" ht="15.75" x14ac:dyDescent="0.25">
      <c r="A11" s="14">
        <v>1</v>
      </c>
      <c r="B11" s="61" t="s">
        <v>42</v>
      </c>
      <c r="C11" s="37">
        <v>42</v>
      </c>
      <c r="D11" s="37">
        <f>COUNTIF(C11:C16,"&gt;="&amp;D10)</f>
        <v>6</v>
      </c>
      <c r="E11" s="37">
        <v>38</v>
      </c>
      <c r="F11" s="38">
        <f>COUNTIF(E11:E16,"&gt;="&amp;F10)</f>
        <v>6</v>
      </c>
      <c r="G11" s="70" t="s">
        <v>36</v>
      </c>
      <c r="H11" s="64">
        <v>1</v>
      </c>
      <c r="I11" s="64">
        <v>2</v>
      </c>
      <c r="J11" s="64">
        <v>1</v>
      </c>
      <c r="K11" s="64">
        <v>1</v>
      </c>
      <c r="L11" s="40"/>
      <c r="M11" s="40"/>
    </row>
    <row r="12" spans="1:13" ht="15.75" x14ac:dyDescent="0.25">
      <c r="A12" s="14">
        <v>2</v>
      </c>
      <c r="B12" s="61" t="s">
        <v>43</v>
      </c>
      <c r="C12" s="37">
        <v>44</v>
      </c>
      <c r="D12" s="42">
        <f>(D11/6)*100</f>
        <v>100</v>
      </c>
      <c r="E12" s="37">
        <v>38</v>
      </c>
      <c r="F12" s="62">
        <f>(F11/6)*100</f>
        <v>100</v>
      </c>
      <c r="G12" s="70" t="s">
        <v>37</v>
      </c>
      <c r="H12" s="64">
        <v>2</v>
      </c>
      <c r="I12" s="64">
        <v>2</v>
      </c>
      <c r="J12" s="64">
        <v>1</v>
      </c>
      <c r="K12" s="64">
        <v>2</v>
      </c>
      <c r="L12" s="40"/>
      <c r="M12" s="40"/>
    </row>
    <row r="13" spans="1:13" ht="15.75" x14ac:dyDescent="0.25">
      <c r="A13" s="14">
        <v>3</v>
      </c>
      <c r="B13" s="61" t="s">
        <v>44</v>
      </c>
      <c r="C13" s="37">
        <v>46</v>
      </c>
      <c r="D13" s="37"/>
      <c r="E13" s="37">
        <v>38</v>
      </c>
      <c r="F13" s="44"/>
      <c r="G13" s="70" t="s">
        <v>38</v>
      </c>
      <c r="H13" s="64">
        <v>2</v>
      </c>
      <c r="I13" s="64">
        <v>1</v>
      </c>
      <c r="J13" s="64">
        <v>2</v>
      </c>
      <c r="K13" s="64">
        <v>2</v>
      </c>
      <c r="L13" s="40"/>
      <c r="M13" s="40"/>
    </row>
    <row r="14" spans="1:13" ht="15.75" x14ac:dyDescent="0.25">
      <c r="A14" s="14">
        <v>4</v>
      </c>
      <c r="B14" s="61" t="s">
        <v>45</v>
      </c>
      <c r="C14" s="37">
        <v>42</v>
      </c>
      <c r="D14" s="37"/>
      <c r="E14" s="37">
        <v>40</v>
      </c>
      <c r="F14" s="44"/>
      <c r="G14" s="71" t="s">
        <v>39</v>
      </c>
      <c r="H14" s="64">
        <f>AVERAGE(H11:H13)</f>
        <v>1.6666666666666667</v>
      </c>
      <c r="I14" s="64">
        <f t="shared" ref="I14:K14" si="0">AVERAGE(I11:I13)</f>
        <v>1.6666666666666667</v>
      </c>
      <c r="J14" s="64">
        <f t="shared" si="0"/>
        <v>1.3333333333333333</v>
      </c>
      <c r="K14" s="64">
        <f t="shared" si="0"/>
        <v>1.6666666666666667</v>
      </c>
      <c r="L14" s="40"/>
      <c r="M14" s="40"/>
    </row>
    <row r="15" spans="1:13" ht="15.75" x14ac:dyDescent="0.25">
      <c r="A15" s="14">
        <v>5</v>
      </c>
      <c r="B15" s="61" t="s">
        <v>46</v>
      </c>
      <c r="C15" s="37">
        <v>42</v>
      </c>
      <c r="D15" s="37"/>
      <c r="E15" s="37">
        <v>38</v>
      </c>
      <c r="F15" s="44"/>
      <c r="G15" s="72" t="s">
        <v>40</v>
      </c>
      <c r="H15" s="65">
        <f>(100*H14)/100</f>
        <v>1.666666666666667</v>
      </c>
      <c r="I15" s="65">
        <f t="shared" ref="I15:K15" si="1">(100*I14)/100</f>
        <v>1.666666666666667</v>
      </c>
      <c r="J15" s="65">
        <f t="shared" si="1"/>
        <v>1.333333333333333</v>
      </c>
      <c r="K15" s="65">
        <f t="shared" si="1"/>
        <v>1.666666666666667</v>
      </c>
      <c r="L15" s="47"/>
      <c r="M15" s="47"/>
    </row>
    <row r="16" spans="1:13" x14ac:dyDescent="0.25">
      <c r="A16" s="14">
        <v>6</v>
      </c>
      <c r="B16" s="61" t="s">
        <v>47</v>
      </c>
      <c r="C16" s="37">
        <v>44</v>
      </c>
      <c r="D16" s="37"/>
      <c r="E16" s="37">
        <v>36</v>
      </c>
      <c r="F16" s="44"/>
      <c r="G16" s="66"/>
      <c r="H16" s="66"/>
      <c r="I16" s="66"/>
      <c r="J16" s="66"/>
      <c r="K16" s="66"/>
    </row>
    <row r="17" spans="1:5" x14ac:dyDescent="0.25">
      <c r="A17" s="14"/>
      <c r="B17" s="63"/>
      <c r="C17" s="37"/>
      <c r="E17" s="37"/>
    </row>
    <row r="18" spans="1:5" x14ac:dyDescent="0.25">
      <c r="A18" s="14"/>
      <c r="B18" s="63"/>
      <c r="C18" s="37"/>
      <c r="E18" s="37"/>
    </row>
    <row r="19" spans="1:5" x14ac:dyDescent="0.25">
      <c r="A19" s="14"/>
      <c r="B19" s="63"/>
      <c r="C19" s="37"/>
      <c r="E19" s="37"/>
    </row>
    <row r="20" spans="1:5" x14ac:dyDescent="0.25">
      <c r="A20" s="14"/>
      <c r="B20" s="63"/>
      <c r="C20" s="37"/>
      <c r="E20" s="37"/>
    </row>
    <row r="21" spans="1:5" x14ac:dyDescent="0.25">
      <c r="A21" s="14"/>
      <c r="B21" s="63"/>
      <c r="C21" s="37"/>
      <c r="E21" s="37"/>
    </row>
    <row r="22" spans="1:5" x14ac:dyDescent="0.25">
      <c r="A22" s="14"/>
      <c r="B22" s="63"/>
      <c r="C22" s="37"/>
      <c r="E22" s="37"/>
    </row>
    <row r="23" spans="1:5" x14ac:dyDescent="0.25">
      <c r="A23" s="14"/>
      <c r="B23" s="63"/>
      <c r="C23" s="37"/>
      <c r="E23" s="37"/>
    </row>
    <row r="24" spans="1:5" x14ac:dyDescent="0.25">
      <c r="A24" s="14"/>
      <c r="B24" s="63"/>
      <c r="C24" s="37"/>
      <c r="E24" s="37"/>
    </row>
    <row r="25" spans="1:5" x14ac:dyDescent="0.25">
      <c r="A25" s="14"/>
      <c r="B25" s="63"/>
      <c r="C25" s="37"/>
      <c r="E25" s="37"/>
    </row>
    <row r="26" spans="1:5" x14ac:dyDescent="0.25">
      <c r="A26" s="14"/>
      <c r="B26" s="63"/>
      <c r="C26" s="37"/>
      <c r="E26" s="37"/>
    </row>
    <row r="27" spans="1:5" x14ac:dyDescent="0.25">
      <c r="A27" s="14"/>
      <c r="B27" s="63"/>
      <c r="C27" s="37"/>
      <c r="E27" s="37"/>
    </row>
    <row r="28" spans="1:5" x14ac:dyDescent="0.25">
      <c r="A28" s="14"/>
      <c r="B28" s="63"/>
      <c r="C28" s="37"/>
      <c r="E28" s="37"/>
    </row>
  </sheetData>
  <mergeCells count="6">
    <mergeCell ref="A5:E5"/>
    <mergeCell ref="A1:E1"/>
    <mergeCell ref="G1:M1"/>
    <mergeCell ref="A2:E2"/>
    <mergeCell ref="A3:E3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1ST SEM MAGP1102</vt:lpstr>
      <vt:lpstr> 1ST SEM MAMB 1101</vt:lpstr>
      <vt:lpstr>1ST SEM MAMB1102</vt:lpstr>
      <vt:lpstr>1ST SEM  MAMB 2110</vt:lpstr>
      <vt:lpstr>2ND SEM</vt:lpstr>
      <vt:lpstr>1ST SEM MALI 1101</vt:lpstr>
      <vt:lpstr>1ST SEM MACS 1101</vt:lpstr>
      <vt:lpstr>SEM 2 MAIP 1201</vt:lpstr>
      <vt:lpstr>SEM 2 MALT 1201</vt:lpstr>
      <vt:lpstr>SEM 3 MAAR 2101</vt:lpstr>
      <vt:lpstr>SEM 3 MADM 2101</vt:lpstr>
      <vt:lpstr>SEM 2 MAGP1102</vt:lpstr>
      <vt:lpstr>SEM 1 MAGP 1101</vt:lpstr>
      <vt:lpstr>SEM 1 MAGP 1103</vt:lpstr>
      <vt:lpstr>SEM 2 MAGP 1204</vt:lpstr>
      <vt:lpstr>SEM 2 MAGP 1205</vt:lpstr>
      <vt:lpstr>SEM 2 MAGP 2107</vt:lpstr>
      <vt:lpstr>SEM 2 MAGP 1291</vt:lpstr>
      <vt:lpstr>SEM 2 MAPB 1206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swapnil .</dc:creator>
  <cp:lastModifiedBy>NIHAL RAVINDRANATH</cp:lastModifiedBy>
  <dcterms:created xsi:type="dcterms:W3CDTF">2015-06-05T18:17:20Z</dcterms:created>
  <dcterms:modified xsi:type="dcterms:W3CDTF">2022-11-04T05:56:01Z</dcterms:modified>
</cp:coreProperties>
</file>